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acob.a.jackson5\Downloads\"/>
    </mc:Choice>
  </mc:AlternateContent>
  <bookViews>
    <workbookView xWindow="-120" yWindow="300" windowWidth="29040" windowHeight="15510" activeTab="1"/>
  </bookViews>
  <sheets>
    <sheet name="Calculations" sheetId="1" r:id="rId1"/>
    <sheet name="Slash 2" sheetId="4" r:id="rId2"/>
    <sheet name="Dropdown" sheetId="5" state="hidden" r:id="rId3"/>
  </sheets>
  <definedNames>
    <definedName name="Bunos">#REF!</definedName>
    <definedName name="NAMES">#REF!</definedName>
    <definedName name="NUMBERS">#REF!</definedName>
    <definedName name="_xlnm.Print_Area" localSheetId="0">Calculations!$C$2:$U$56</definedName>
    <definedName name="_xlnm.Print_Area" localSheetId="1">'Slash 2'!$B$1:$AV$51</definedName>
    <definedName name="RANKS">#REF!</definedName>
    <definedName name="WEGMUELLER">"ANI'S"</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9" i="4" l="1"/>
  <c r="B5" i="4" l="1"/>
  <c r="AK15" i="4" l="1"/>
  <c r="R18" i="1" l="1"/>
  <c r="AS12" i="4" s="1"/>
  <c r="S18" i="1"/>
  <c r="T18" i="1"/>
  <c r="B39" i="4"/>
  <c r="B21" i="4"/>
  <c r="B23" i="4"/>
  <c r="AI9" i="4"/>
  <c r="Z5" i="4"/>
  <c r="M54" i="1"/>
  <c r="L54" i="1" s="1"/>
  <c r="AK12" i="4" s="1"/>
  <c r="M55" i="1"/>
  <c r="L55" i="1" s="1"/>
  <c r="AK13" i="4" s="1"/>
  <c r="AO27" i="4"/>
  <c r="B7" i="4"/>
  <c r="Q18" i="4"/>
  <c r="Z7" i="4"/>
  <c r="R49" i="4"/>
  <c r="R39" i="4"/>
  <c r="L47" i="1"/>
  <c r="L49" i="1" s="1"/>
  <c r="I47" i="1"/>
  <c r="I49" i="1" s="1"/>
  <c r="B9" i="4"/>
  <c r="L9" i="4"/>
  <c r="T9" i="4"/>
  <c r="AI7" i="4"/>
  <c r="T5" i="4"/>
  <c r="E10" i="1"/>
  <c r="L44" i="1"/>
  <c r="E44" i="1"/>
  <c r="E45" i="1" s="1"/>
  <c r="M44" i="1"/>
  <c r="F47" i="1"/>
  <c r="F48" i="1" s="1"/>
  <c r="X49" i="4" l="1"/>
  <c r="X39" i="4"/>
  <c r="AO12" i="4"/>
  <c r="K45" i="1"/>
  <c r="AS13" i="4"/>
  <c r="AS14" i="4" s="1"/>
  <c r="T41" i="1"/>
  <c r="AO13" i="4"/>
  <c r="L45" i="1"/>
  <c r="G45" i="1"/>
  <c r="AK14" i="4"/>
  <c r="M56" i="1"/>
  <c r="I48" i="1"/>
  <c r="I50" i="1" s="1"/>
  <c r="I54" i="1" s="1"/>
  <c r="U12" i="4" s="1"/>
  <c r="L48" i="1"/>
  <c r="H55" i="1" s="1"/>
  <c r="R15" i="4" s="1"/>
  <c r="F49" i="1"/>
  <c r="I44" i="1"/>
  <c r="I45" i="1" s="1"/>
  <c r="AO14" i="4" l="1"/>
  <c r="H54" i="1"/>
  <c r="R12" i="4" s="1"/>
  <c r="L50" i="1"/>
  <c r="I55" i="1" s="1"/>
  <c r="U15" i="4" s="1"/>
  <c r="F50" i="1"/>
  <c r="L56" i="1" s="1"/>
  <c r="M45" i="1"/>
</calcChain>
</file>

<file path=xl/comments1.xml><?xml version="1.0" encoding="utf-8"?>
<comments xmlns="http://schemas.openxmlformats.org/spreadsheetml/2006/main">
  <authors>
    <author>Barriger, Todd M LT HSC-3, N5</author>
    <author>Office</author>
  </authors>
  <commentList>
    <comment ref="H2" authorId="0" shapeId="0">
      <text>
        <r>
          <rPr>
            <b/>
            <sz val="9"/>
            <color indexed="81"/>
            <rFont val="Tahoma"/>
            <family val="2"/>
          </rPr>
          <t>THIS IS THE 10-DIGIT DOD ID NUMBER ON THE BACK OF YOUR CAC</t>
        </r>
      </text>
    </comment>
    <comment ref="K5" authorId="1" shapeId="0">
      <text>
        <r>
          <rPr>
            <b/>
            <sz val="8"/>
            <color indexed="81"/>
            <rFont val="Tahoma"/>
            <family val="2"/>
          </rPr>
          <t xml:space="preserve">
</t>
        </r>
        <r>
          <rPr>
            <b/>
            <sz val="10"/>
            <color indexed="81"/>
            <rFont val="Tahoma"/>
            <family val="2"/>
          </rPr>
          <t>Month: (1-12)</t>
        </r>
      </text>
    </comment>
    <comment ref="L5" authorId="1" shapeId="0">
      <text>
        <r>
          <rPr>
            <sz val="8"/>
            <color indexed="81"/>
            <rFont val="Tahoma"/>
            <family val="2"/>
          </rPr>
          <t xml:space="preserve">
</t>
        </r>
        <r>
          <rPr>
            <b/>
            <sz val="10"/>
            <color indexed="81"/>
            <rFont val="Tahoma"/>
            <family val="2"/>
          </rPr>
          <t>DAY = (1-31)</t>
        </r>
        <r>
          <rPr>
            <sz val="8"/>
            <color indexed="81"/>
            <rFont val="Tahoma"/>
            <family val="2"/>
          </rPr>
          <t xml:space="preserve">
</t>
        </r>
      </text>
    </comment>
    <comment ref="M5" authorId="1" shapeId="0">
      <text>
        <r>
          <rPr>
            <sz val="8"/>
            <color indexed="81"/>
            <rFont val="Tahoma"/>
            <family val="2"/>
          </rPr>
          <t xml:space="preserve">
</t>
        </r>
        <r>
          <rPr>
            <b/>
            <sz val="10"/>
            <color indexed="81"/>
            <rFont val="Tahoma"/>
            <family val="2"/>
          </rPr>
          <t>Year = 20XX</t>
        </r>
      </text>
    </comment>
    <comment ref="K9" authorId="1" shapeId="0">
      <text>
        <r>
          <rPr>
            <b/>
            <sz val="8"/>
            <color indexed="81"/>
            <rFont val="Tahoma"/>
            <family val="2"/>
          </rPr>
          <t xml:space="preserve">
</t>
        </r>
        <r>
          <rPr>
            <b/>
            <sz val="10"/>
            <color indexed="81"/>
            <rFont val="Tahoma"/>
            <family val="2"/>
          </rPr>
          <t>Month: (1-12)</t>
        </r>
      </text>
    </comment>
    <comment ref="L9" authorId="1" shapeId="0">
      <text>
        <r>
          <rPr>
            <sz val="8"/>
            <color indexed="81"/>
            <rFont val="Tahoma"/>
            <family val="2"/>
          </rPr>
          <t xml:space="preserve">
</t>
        </r>
        <r>
          <rPr>
            <b/>
            <sz val="10"/>
            <color indexed="81"/>
            <rFont val="Tahoma"/>
            <family val="2"/>
          </rPr>
          <t>DAY = (1-31)</t>
        </r>
        <r>
          <rPr>
            <sz val="8"/>
            <color indexed="81"/>
            <rFont val="Tahoma"/>
            <family val="2"/>
          </rPr>
          <t xml:space="preserve">
</t>
        </r>
      </text>
    </comment>
    <comment ref="M9" authorId="1" shapeId="0">
      <text>
        <r>
          <rPr>
            <sz val="8"/>
            <color indexed="81"/>
            <rFont val="Tahoma"/>
            <family val="2"/>
          </rPr>
          <t xml:space="preserve">
</t>
        </r>
        <r>
          <rPr>
            <b/>
            <sz val="10"/>
            <color indexed="81"/>
            <rFont val="Tahoma"/>
            <family val="2"/>
          </rPr>
          <t>Year = 20XX</t>
        </r>
      </text>
    </comment>
    <comment ref="E11" authorId="0" shapeId="0">
      <text>
        <r>
          <rPr>
            <b/>
            <sz val="9"/>
            <color indexed="81"/>
            <rFont val="Tahoma"/>
            <family val="2"/>
          </rPr>
          <t>SELECT THE BLANK IF CHECKRIDE WAS IN AN AIRCRAFT</t>
        </r>
      </text>
    </comment>
    <comment ref="D12" authorId="0" shapeId="0">
      <text>
        <r>
          <rPr>
            <b/>
            <sz val="9"/>
            <color indexed="81"/>
            <rFont val="Tahoma"/>
            <family val="2"/>
          </rPr>
          <t>LEAVE BLANK IF CHECKRIDE WAS IN A SIMULATOR</t>
        </r>
      </text>
    </comment>
    <comment ref="E12" authorId="0" shapeId="0">
      <text>
        <r>
          <rPr>
            <b/>
            <sz val="10"/>
            <color indexed="81"/>
            <rFont val="Tahoma"/>
            <family val="2"/>
          </rPr>
          <t>IF THE CHECKRIDE WAS DONE IN A SIMULATOR, SELECT THE CORRECT SIM FROM THE DROPDOWN ABOVE. 
IF IT WAS DONE IN AN AIRCRAFT, TYPE THE BUNO IN THE CELL TO THE LEFT. 
DON'T FORGET TO ALSO SELECT "SIMULATOR" OR "AIRCRAFT" FROM THE "SIM or AIRCRAFT?" DROPDOWN.</t>
        </r>
        <r>
          <rPr>
            <sz val="9"/>
            <color indexed="81"/>
            <rFont val="Tahoma"/>
            <family val="2"/>
          </rPr>
          <t xml:space="preserve">
</t>
        </r>
      </text>
    </comment>
    <comment ref="K13" authorId="1" shapeId="0">
      <text>
        <r>
          <rPr>
            <b/>
            <sz val="8"/>
            <color indexed="81"/>
            <rFont val="Tahoma"/>
            <family val="2"/>
          </rPr>
          <t xml:space="preserve">
</t>
        </r>
        <r>
          <rPr>
            <b/>
            <sz val="10"/>
            <color indexed="81"/>
            <rFont val="Tahoma"/>
            <family val="2"/>
          </rPr>
          <t>Month: (1-12)</t>
        </r>
      </text>
    </comment>
    <comment ref="L13" authorId="1" shapeId="0">
      <text>
        <r>
          <rPr>
            <sz val="8"/>
            <color indexed="81"/>
            <rFont val="Tahoma"/>
            <family val="2"/>
          </rPr>
          <t xml:space="preserve">
</t>
        </r>
        <r>
          <rPr>
            <b/>
            <sz val="10"/>
            <color indexed="81"/>
            <rFont val="Tahoma"/>
            <family val="2"/>
          </rPr>
          <t>DAY = (1-31)</t>
        </r>
        <r>
          <rPr>
            <sz val="8"/>
            <color indexed="81"/>
            <rFont val="Tahoma"/>
            <family val="2"/>
          </rPr>
          <t xml:space="preserve">
</t>
        </r>
      </text>
    </comment>
    <comment ref="M13" authorId="1" shapeId="0">
      <text>
        <r>
          <rPr>
            <sz val="8"/>
            <color indexed="81"/>
            <rFont val="Tahoma"/>
            <family val="2"/>
          </rPr>
          <t xml:space="preserve">
</t>
        </r>
        <r>
          <rPr>
            <b/>
            <sz val="10"/>
            <color indexed="81"/>
            <rFont val="Tahoma"/>
            <family val="2"/>
          </rPr>
          <t>Year = 20XX</t>
        </r>
      </text>
    </comment>
    <comment ref="K17" authorId="1" shapeId="0">
      <text>
        <r>
          <rPr>
            <b/>
            <sz val="8"/>
            <color indexed="81"/>
            <rFont val="Tahoma"/>
            <family val="2"/>
          </rPr>
          <t xml:space="preserve">
</t>
        </r>
        <r>
          <rPr>
            <b/>
            <sz val="10"/>
            <color indexed="81"/>
            <rFont val="Tahoma"/>
            <family val="2"/>
          </rPr>
          <t>Month: (1-12)</t>
        </r>
      </text>
    </comment>
    <comment ref="L17" authorId="1" shapeId="0">
      <text>
        <r>
          <rPr>
            <sz val="8"/>
            <color indexed="81"/>
            <rFont val="Tahoma"/>
            <family val="2"/>
          </rPr>
          <t xml:space="preserve">
</t>
        </r>
        <r>
          <rPr>
            <b/>
            <sz val="10"/>
            <color indexed="81"/>
            <rFont val="Tahoma"/>
            <family val="2"/>
          </rPr>
          <t>DAY = (1-31)</t>
        </r>
        <r>
          <rPr>
            <sz val="8"/>
            <color indexed="81"/>
            <rFont val="Tahoma"/>
            <family val="2"/>
          </rPr>
          <t xml:space="preserve">
</t>
        </r>
      </text>
    </comment>
    <comment ref="M17" authorId="1" shapeId="0">
      <text>
        <r>
          <rPr>
            <sz val="8"/>
            <color indexed="81"/>
            <rFont val="Tahoma"/>
            <family val="2"/>
          </rPr>
          <t xml:space="preserve">
</t>
        </r>
        <r>
          <rPr>
            <b/>
            <sz val="10"/>
            <color indexed="81"/>
            <rFont val="Tahoma"/>
            <family val="2"/>
          </rPr>
          <t>Year = 20XX</t>
        </r>
      </text>
    </comment>
    <comment ref="H22" authorId="0" shapeId="0">
      <text>
        <r>
          <rPr>
            <b/>
            <sz val="12"/>
            <color indexed="81"/>
            <rFont val="Tahoma"/>
            <family val="2"/>
          </rPr>
          <t>MONTH: (1-12)</t>
        </r>
      </text>
    </comment>
    <comment ref="I22" authorId="0" shapeId="0">
      <text>
        <r>
          <rPr>
            <b/>
            <sz val="11"/>
            <color indexed="81"/>
            <rFont val="Tahoma"/>
            <family val="2"/>
          </rPr>
          <t>ENTER 4-DIGIT YEAR</t>
        </r>
      </text>
    </comment>
    <comment ref="D27" authorId="0" shapeId="0">
      <text>
        <r>
          <rPr>
            <b/>
            <sz val="9"/>
            <color indexed="81"/>
            <rFont val="Tahoma"/>
            <family val="2"/>
          </rPr>
          <t xml:space="preserve">YOU CAN ONLY COUNT HOURS AND APPROACHES ON THE DAY OF THE CHECK FLIGHT IF THEY WERE COMPLETED BEFORE THE CHECK FLIGHT AND NOT AS A PART OF THE EVALUATION. </t>
        </r>
        <r>
          <rPr>
            <sz val="9"/>
            <color indexed="81"/>
            <rFont val="Tahoma"/>
            <family val="2"/>
          </rPr>
          <t xml:space="preserve">
</t>
        </r>
      </text>
    </comment>
    <comment ref="K35" authorId="0" shapeId="0">
      <text>
        <r>
          <rPr>
            <b/>
            <sz val="9"/>
            <color indexed="81"/>
            <rFont val="Tahoma"/>
            <family val="2"/>
          </rPr>
          <t>SPREADSHEET DEFAULTS TO SAYING YOU NEED HOURS/APPROACHES IN THE SIM IF THEY'RE ABLE TO BE ACCOMPLISHED IN THE SIMULATOR. ALL REQUIREMENTS CAN OBVIOUSLY BE FULFILLED IN THE AIRCRAFT.</t>
        </r>
      </text>
    </comment>
    <comment ref="L45" authorId="0" shapeId="0">
      <text/>
    </comment>
  </commentList>
</comments>
</file>

<file path=xl/comments2.xml><?xml version="1.0" encoding="utf-8"?>
<comments xmlns="http://schemas.openxmlformats.org/spreadsheetml/2006/main">
  <authors>
    <author>Barriger, Todd M LT HSC-3, N5</author>
  </authors>
  <commentList>
    <comment ref="AW5" authorId="0" shapeId="0">
      <text>
        <r>
          <rPr>
            <b/>
            <sz val="9"/>
            <color indexed="81"/>
            <rFont val="Tahoma"/>
            <family val="2"/>
          </rPr>
          <t>THE ONLY SECTIONS THAT NEED TO BE FILLED OUT ARE:
19-25, 27, 28, AND 33.
THE REST WILL AUTOMATICALLY FILL FROM THE CALCULATIONS TAB.</t>
        </r>
      </text>
    </comment>
    <comment ref="AG23" authorId="0" shapeId="0">
      <text>
        <r>
          <rPr>
            <b/>
            <sz val="8"/>
            <color indexed="81"/>
            <rFont val="Tahoma"/>
            <family val="2"/>
          </rPr>
          <t>LEAVE BLANK IF QUALIFIED ON 1ST EXAM</t>
        </r>
      </text>
    </comment>
    <comment ref="AO23" authorId="0" shapeId="0">
      <text>
        <r>
          <rPr>
            <b/>
            <sz val="8"/>
            <color indexed="81"/>
            <rFont val="Tahoma"/>
            <family val="2"/>
          </rPr>
          <t>LEAVE BLANK IF QUALIFIED ON 1ST EXAM</t>
        </r>
      </text>
    </comment>
    <comment ref="Y25" authorId="0" shapeId="0">
      <text>
        <r>
          <rPr>
            <b/>
            <sz val="8"/>
            <color indexed="81"/>
            <rFont val="Tahoma"/>
            <family val="2"/>
          </rPr>
          <t>ENTER NAME OF EXAMINING OFFICER IN THE FORMAT: FIRST INITIAL. MIDDLE INITIAL. LAST NAME
EXAMPLE: T. M. BARRIGER</t>
        </r>
      </text>
    </comment>
    <comment ref="AO25" authorId="0" shapeId="0">
      <text>
        <r>
          <rPr>
            <b/>
            <sz val="8"/>
            <color indexed="81"/>
            <rFont val="Tahoma"/>
            <family val="2"/>
          </rPr>
          <t>SELECT RANK OF EXAMINING OFFICER FROM DROPDOWN</t>
        </r>
      </text>
    </comment>
    <comment ref="Y27" authorId="0" shapeId="0">
      <text>
        <r>
          <rPr>
            <b/>
            <sz val="8"/>
            <color indexed="81"/>
            <rFont val="Tahoma"/>
            <family val="2"/>
          </rPr>
          <t>ADD UNIT THAT CONDUCTED INSTRUMENT GROUND SCHOOL
EXAMPLE: HSC-3</t>
        </r>
      </text>
    </comment>
    <comment ref="T30" authorId="0" shapeId="0">
      <text>
        <r>
          <rPr>
            <b/>
            <sz val="8"/>
            <color indexed="81"/>
            <rFont val="Tahoma"/>
            <family val="2"/>
          </rPr>
          <t>CHECK THE "Q" BOX FOR EACH ITEM THAT WAS SATISFACTORILY COMPLETED DURING THE FLIGHT EVALUATION</t>
        </r>
      </text>
    </comment>
    <comment ref="B41" authorId="0" shapeId="0">
      <text>
        <r>
          <rPr>
            <b/>
            <sz val="9"/>
            <color indexed="81"/>
            <rFont val="Tahoma"/>
            <family val="2"/>
          </rPr>
          <t>DON'T FORGET TO CHANGE THE NAME, RANK, AND INSTRUMENT RATING RECOMMENDATION.</t>
        </r>
      </text>
    </comment>
  </commentList>
</comments>
</file>

<file path=xl/sharedStrings.xml><?xml version="1.0" encoding="utf-8"?>
<sst xmlns="http://schemas.openxmlformats.org/spreadsheetml/2006/main" count="249" uniqueCount="199">
  <si>
    <t>UNIT:</t>
  </si>
  <si>
    <t>HT-28</t>
  </si>
  <si>
    <t>PILOT'S EDIPI #:</t>
  </si>
  <si>
    <t>EXPIRATION OF CURRENT RATING</t>
  </si>
  <si>
    <t>Last Name</t>
  </si>
  <si>
    <t>First</t>
  </si>
  <si>
    <t>MI</t>
  </si>
  <si>
    <t>Rank</t>
  </si>
  <si>
    <t>Month</t>
  </si>
  <si>
    <t>Day</t>
  </si>
  <si>
    <t>Year</t>
  </si>
  <si>
    <t>PILOT:</t>
  </si>
  <si>
    <t>A</t>
  </si>
  <si>
    <t>LT</t>
  </si>
  <si>
    <t>ICP:</t>
  </si>
  <si>
    <t>CO:</t>
  </si>
  <si>
    <t>GELSINON</t>
  </si>
  <si>
    <t>JAMES</t>
  </si>
  <si>
    <t>CDR</t>
  </si>
  <si>
    <t>DATE OF LAST EVAL</t>
  </si>
  <si>
    <t>Total Pilot Time</t>
  </si>
  <si>
    <t>MODEL:</t>
  </si>
  <si>
    <t>TH-73</t>
  </si>
  <si>
    <t>ENTER A/C BUNO</t>
  </si>
  <si>
    <t>SIM or AIRCRAFT?</t>
  </si>
  <si>
    <t>AIRCRAFT</t>
  </si>
  <si>
    <t>Total Instrument Time:</t>
  </si>
  <si>
    <t>SIM BUNO:</t>
  </si>
  <si>
    <t>DATE OF HITS EXAM COMPLETION</t>
  </si>
  <si>
    <t>In what Fiscal Year did you start flying:</t>
  </si>
  <si>
    <t>A/C BUNO:</t>
  </si>
  <si>
    <t>DURATION:</t>
  </si>
  <si>
    <t>CURRENT RATING</t>
  </si>
  <si>
    <t>Current Fiscal Year</t>
  </si>
  <si>
    <t>FY25</t>
  </si>
  <si>
    <t>STANDARD</t>
  </si>
  <si>
    <t>TOTAL HOURS IN MODEL:</t>
  </si>
  <si>
    <t>REQUESTED RATING</t>
  </si>
  <si>
    <t>DATE OF CHECK FLIGHT</t>
  </si>
  <si>
    <t>Total INSTRUMENT TIME CALCULATION</t>
  </si>
  <si>
    <t>TOTAL PILOT TIME:</t>
  </si>
  <si>
    <t>Aircraft Time</t>
  </si>
  <si>
    <t>Simulator Time</t>
  </si>
  <si>
    <t>Actual</t>
  </si>
  <si>
    <t>Simulated</t>
  </si>
  <si>
    <t>Total all year</t>
  </si>
  <si>
    <t>NEW EXPIRATION</t>
  </si>
  <si>
    <t>Fiscal Year:</t>
  </si>
  <si>
    <t>MONTH</t>
  </si>
  <si>
    <t>YEAR</t>
  </si>
  <si>
    <t>MONTH AND YEAR PILOT STARTED FLYING (MILITARY OR COMMERCIAL):</t>
  </si>
  <si>
    <t>SIMULATOR</t>
  </si>
  <si>
    <t>Hours</t>
  </si>
  <si>
    <t>Precision</t>
  </si>
  <si>
    <t>Non-Precision</t>
  </si>
  <si>
    <t>Non</t>
  </si>
  <si>
    <t>Sim</t>
  </si>
  <si>
    <t>B</t>
  </si>
  <si>
    <t>6-Month Total</t>
  </si>
  <si>
    <t>Still Needed</t>
  </si>
  <si>
    <t>Total Instrument Pilot Time</t>
  </si>
  <si>
    <t>12-Month Total</t>
  </si>
  <si>
    <t>Checks</t>
  </si>
  <si>
    <t>Last 6 Months</t>
  </si>
  <si>
    <t>ACFT</t>
  </si>
  <si>
    <t>Instrument Hours</t>
  </si>
  <si>
    <t>x =&gt; 3.0</t>
  </si>
  <si>
    <t>Precision Approaches</t>
  </si>
  <si>
    <t>x =&gt; 3</t>
  </si>
  <si>
    <t>Non-Precision Approaches</t>
  </si>
  <si>
    <t>ACFT + Simulator</t>
  </si>
  <si>
    <t>x =&gt; 6.0</t>
  </si>
  <si>
    <t>x =&gt; 6</t>
  </si>
  <si>
    <t>Last 12 Months</t>
  </si>
  <si>
    <t>x =&gt; 12</t>
  </si>
  <si>
    <t>Requirements</t>
  </si>
  <si>
    <t>6 Months</t>
  </si>
  <si>
    <t>12 Months</t>
  </si>
  <si>
    <t>LAST</t>
  </si>
  <si>
    <t>Inst Time</t>
  </si>
  <si>
    <t>Approaches</t>
  </si>
  <si>
    <t xml:space="preserve">Prec </t>
  </si>
  <si>
    <t>Non-Prec</t>
  </si>
  <si>
    <t>OPNAVINST 3710.7(Series)</t>
  </si>
  <si>
    <t>NATOPS INSTRUMENT FLIGHT MANUAL</t>
  </si>
  <si>
    <t xml:space="preserve">NATOPS INSTRUMENT RATING REQUEST       </t>
  </si>
  <si>
    <t>1. NAME (Last, first, middle initial):</t>
  </si>
  <si>
    <t>2. RANK:</t>
  </si>
  <si>
    <t>3. EDIPI NUMBER:</t>
  </si>
  <si>
    <t>4. DATE OF LAST EVALUATION:</t>
  </si>
  <si>
    <t>5. UNIT:</t>
  </si>
  <si>
    <t>6. CREW POSITION &amp; QUALIFICATIONS:</t>
  </si>
  <si>
    <t>7. HOURS IN MODEL:</t>
  </si>
  <si>
    <t>8. DATE OF CHECK FLIGHT:</t>
  </si>
  <si>
    <t xml:space="preserve"> PILOT</t>
  </si>
  <si>
    <t>9. AIRCRAFT MODEL:</t>
  </si>
  <si>
    <t>10. AIRCRAFT BUNO:</t>
  </si>
  <si>
    <t>11. FLIGHT DURATION:</t>
  </si>
  <si>
    <t>12. EXPIRATION DATE:</t>
  </si>
  <si>
    <t>13. MISCELLANEOUS SUMMARY</t>
  </si>
  <si>
    <t>18. INSTRUMENT PILOT TIME</t>
  </si>
  <si>
    <t>ITEM</t>
  </si>
  <si>
    <t>LAST 
6 MO.</t>
  </si>
  <si>
    <t>LAST 
12 MO.</t>
  </si>
  <si>
    <t xml:space="preserve">LAST 
12 MO. </t>
  </si>
  <si>
    <t>TOTAL 
ALL YEARS</t>
  </si>
  <si>
    <t>PRECISION
APPROACHES</t>
  </si>
  <si>
    <t xml:space="preserve"> ACTUAL</t>
  </si>
  <si>
    <t xml:space="preserve"> SIMULATED</t>
  </si>
  <si>
    <t xml:space="preserve"> INSTRUMENT PILOT TIME TOTAL</t>
  </si>
  <si>
    <t>NON-PRECISION
APPROACHES</t>
  </si>
  <si>
    <r>
      <t xml:space="preserve"> TOTAL YEARS FLYING EXPERIENCE
 </t>
    </r>
    <r>
      <rPr>
        <b/>
        <i/>
        <sz val="7"/>
        <color rgb="FF000000"/>
        <rFont val="Arial"/>
        <family val="2"/>
      </rPr>
      <t>(Military and Commercial)</t>
    </r>
  </si>
  <si>
    <t>WRITTEN EXAMINATION</t>
  </si>
  <si>
    <t>19. THIS IS TO CERTIFY THAT THE APPLICANT HAS…</t>
  </si>
  <si>
    <t>14. TOTAL PILOT TIME</t>
  </si>
  <si>
    <t xml:space="preserve">    SATISFACTORILY</t>
  </si>
  <si>
    <t xml:space="preserve">    UNSATISFACTORILY</t>
  </si>
  <si>
    <t>15. CURRENT RATING:</t>
  </si>
  <si>
    <t>COMPLETED THE WRITTEN EXAMINATION FOR AN INSTRUMENT RATING AS REQUIRED BY THE NATOPS INSTRUMENT FLIGHT MANUAL.</t>
  </si>
  <si>
    <t>16. ISSUED RATING:</t>
  </si>
  <si>
    <t>20. 1ST EXAM (Grade):</t>
  </si>
  <si>
    <t>21. 2ND EXAM (Grade):</t>
  </si>
  <si>
    <t>22. 3RD EXAM (Grade):</t>
  </si>
  <si>
    <t>QUALIFIED</t>
  </si>
  <si>
    <t>17. SIGNATURE OF APPLICANT:</t>
  </si>
  <si>
    <t>23. EXAMINING OFFICER:</t>
  </si>
  <si>
    <t>24. RANK:</t>
  </si>
  <si>
    <t>CIV</t>
  </si>
  <si>
    <t>25. UNIT:</t>
  </si>
  <si>
    <t>26. DATE OF EXAM:</t>
  </si>
  <si>
    <t>HSC-2</t>
  </si>
  <si>
    <t>FLIGHT EVALUATION</t>
  </si>
  <si>
    <r>
      <t xml:space="preserve">27. PART ONE </t>
    </r>
    <r>
      <rPr>
        <b/>
        <i/>
        <sz val="8"/>
        <color rgb="FF000000"/>
        <rFont val="Arial"/>
        <family val="2"/>
      </rPr>
      <t>(Basic Instruments)</t>
    </r>
  </si>
  <si>
    <t>Q</t>
  </si>
  <si>
    <t>U</t>
  </si>
  <si>
    <r>
      <t xml:space="preserve">28. PART TWO </t>
    </r>
    <r>
      <rPr>
        <b/>
        <i/>
        <sz val="8"/>
        <color rgb="FF000000"/>
        <rFont val="Arial"/>
        <family val="2"/>
      </rPr>
      <t>(Instrument flight within control
areas with emphasis on VOR/TACAN where feasible)</t>
    </r>
  </si>
  <si>
    <r>
      <t xml:space="preserve">INSTRUMENT TAKEOFF </t>
    </r>
    <r>
      <rPr>
        <b/>
        <i/>
        <sz val="8"/>
        <rFont val="Arial"/>
        <family val="2"/>
      </rPr>
      <t>(Optional)</t>
    </r>
  </si>
  <si>
    <t>FLIGHT PLANNING</t>
  </si>
  <si>
    <t>CLIMBING, DESCENDING, AND TIMED TURNS*</t>
  </si>
  <si>
    <t>CLEARANCE COMPLIANCE</t>
  </si>
  <si>
    <t>STEEP TURNS*</t>
  </si>
  <si>
    <t>INSTRUMENT APPROACHES</t>
  </si>
  <si>
    <t>RECOVERY FROM UNUSUAL ATTITUDES*</t>
  </si>
  <si>
    <t>COMMUNICATIONS AND NAVIGATION EQUIPMENT</t>
  </si>
  <si>
    <t>VOR/TACAN POSITIONING</t>
  </si>
  <si>
    <t>EMERGENCY PROCEDURES</t>
  </si>
  <si>
    <t>PARTIAL PANEL AIRWORK*</t>
  </si>
  <si>
    <t>VOICE PROCEDURES</t>
  </si>
  <si>
    <t>* Not required when evaluation is conducted under actual instrument conditions.</t>
  </si>
  <si>
    <t>29. FLIGHT EXAMINER:</t>
  </si>
  <si>
    <t>30. RANK:</t>
  </si>
  <si>
    <t>31. DATE:</t>
  </si>
  <si>
    <t>32. SIGNATURE:</t>
  </si>
  <si>
    <t>33. REMARKS:</t>
  </si>
  <si>
    <t>34. UNIT COMMANDER:</t>
  </si>
  <si>
    <t>35. RANK:</t>
  </si>
  <si>
    <t>36. DATE:</t>
  </si>
  <si>
    <t>37. SIGNATURE:</t>
  </si>
  <si>
    <t xml:space="preserve">  OPNAV 3710/2 (REV 4/2016)</t>
  </si>
  <si>
    <t>FOR OFFICIAL USE ONLY - PRIVACY ACT SENSITIVE: Any misuse or unauthorized 
disclosure of this information may result in both criminal and civil penalties.</t>
  </si>
  <si>
    <t>BUNO</t>
  </si>
  <si>
    <t>SPECIAL</t>
  </si>
  <si>
    <t>MH-60R WST or TOFT</t>
  </si>
  <si>
    <t>2F195</t>
  </si>
  <si>
    <t>X</t>
  </si>
  <si>
    <t>MH-60S TOFT #1</t>
  </si>
  <si>
    <t>2F189</t>
  </si>
  <si>
    <t>N/A</t>
  </si>
  <si>
    <t>MH-60S TOFT #2</t>
  </si>
  <si>
    <t>2F189A</t>
  </si>
  <si>
    <t>MH-60S TOFT #3</t>
  </si>
  <si>
    <t>2F189B</t>
  </si>
  <si>
    <t>MH-60S TOFT #4</t>
  </si>
  <si>
    <t>2F189C</t>
  </si>
  <si>
    <t>MH-60S TOFT #5</t>
  </si>
  <si>
    <t>2F189D</t>
  </si>
  <si>
    <t>MH-60S TOFT #6</t>
  </si>
  <si>
    <t>2F189E</t>
  </si>
  <si>
    <t>MH-60S TOFT #7</t>
  </si>
  <si>
    <t>2F189F</t>
  </si>
  <si>
    <t>UNQUALIFIED</t>
  </si>
  <si>
    <t>MH-60S TOFT #9</t>
  </si>
  <si>
    <t>HH-60H TOFT</t>
  </si>
  <si>
    <t>2F146</t>
  </si>
  <si>
    <t>ENS</t>
  </si>
  <si>
    <t>LTJG</t>
  </si>
  <si>
    <t>LCDR</t>
  </si>
  <si>
    <t>CAPT</t>
  </si>
  <si>
    <t>W</t>
  </si>
  <si>
    <t>FY26</t>
  </si>
  <si>
    <t>EOM 6 M PRIOR</t>
  </si>
  <si>
    <t>1 YR PRIOR TO CHECK</t>
  </si>
  <si>
    <t>EOM 1 YR PRIOR</t>
  </si>
  <si>
    <t>BOM 6M PRIOR</t>
  </si>
  <si>
    <t>DAY BEFORE 6M PRIOR</t>
  </si>
  <si>
    <t>DAY OF X 6 M PRIOR</t>
  </si>
  <si>
    <t>BOM OF X</t>
  </si>
  <si>
    <t>DAY BEFORE INST X</t>
  </si>
  <si>
    <r>
      <rPr>
        <sz val="10"/>
        <color rgb="FFFF0000"/>
        <rFont val="Arial"/>
        <family val="2"/>
      </rPr>
      <t xml:space="preserve">LT NAME </t>
    </r>
    <r>
      <rPr>
        <sz val="10"/>
        <rFont val="Arial"/>
        <family val="2"/>
      </rPr>
      <t>planned, briefed, and flew a satisfactory instrument checkride under simulated conditions.  All maneuvers, emergency procedures, and aircrew coordination were in accordance with current directives.  Recommended for issuance of a STANDARD instrument rating.                                                                                                                                                                                                       CRM evaluation was completed in accordance with COMNAVAIRFORINST 1542.7(series).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</si>
</sst>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d\-mmm\-yy"/>
    <numFmt numFmtId="165" formatCode="0.0"/>
    <numFmt numFmtId="166" formatCode="[$-409]d\-mmm\-yy;@"/>
    <numFmt numFmtId="167" formatCode="[$-409]d\-mmm\-yyyy;@"/>
    <numFmt numFmtId="168" formatCode="[$-409]mmmm\-yy;@"/>
  </numFmts>
  <fonts count="37" x14ac:knownFonts="1">
    <font>
      <sz val="11"/>
      <color theme="1"/>
      <name val="Calibri"/>
      <family val="2"/>
      <scheme val="minor"/>
    </font>
    <font>
      <b/>
      <sz val="11"/>
      <color theme="0"/>
      <name val="Calibri"/>
      <family val="2"/>
      <scheme val="minor"/>
    </font>
    <font>
      <b/>
      <sz val="11"/>
      <color theme="1"/>
      <name val="Calibri"/>
      <family val="2"/>
      <scheme val="minor"/>
    </font>
    <font>
      <sz val="12"/>
      <name val="Arial"/>
      <family val="2"/>
    </font>
    <font>
      <b/>
      <sz val="11"/>
      <name val="Arial"/>
      <family val="2"/>
    </font>
    <font>
      <b/>
      <sz val="10"/>
      <name val="Arial"/>
      <family val="2"/>
    </font>
    <font>
      <b/>
      <sz val="12"/>
      <name val="Arial"/>
      <family val="2"/>
    </font>
    <font>
      <b/>
      <sz val="9"/>
      <name val="Arial"/>
      <family val="2"/>
    </font>
    <font>
      <b/>
      <sz val="8"/>
      <name val="Arial"/>
      <family val="2"/>
    </font>
    <font>
      <b/>
      <sz val="11.5"/>
      <name val="Arial"/>
      <family val="2"/>
    </font>
    <font>
      <b/>
      <sz val="8"/>
      <color indexed="81"/>
      <name val="Tahoma"/>
      <family val="2"/>
    </font>
    <font>
      <b/>
      <sz val="10"/>
      <color indexed="81"/>
      <name val="Tahoma"/>
      <family val="2"/>
    </font>
    <font>
      <sz val="8"/>
      <color indexed="81"/>
      <name val="Tahoma"/>
      <family val="2"/>
    </font>
    <font>
      <sz val="10"/>
      <name val="Arial"/>
      <family val="2"/>
    </font>
    <font>
      <sz val="10"/>
      <color rgb="FF000000"/>
      <name val="Courier New"/>
      <family val="3"/>
    </font>
    <font>
      <b/>
      <sz val="7"/>
      <name val="Arial"/>
      <family val="2"/>
    </font>
    <font>
      <sz val="7"/>
      <name val="Arial"/>
      <family val="2"/>
    </font>
    <font>
      <b/>
      <sz val="9"/>
      <color indexed="81"/>
      <name val="Tahoma"/>
      <family val="2"/>
    </font>
    <font>
      <sz val="6"/>
      <name val="Arial"/>
      <family val="2"/>
    </font>
    <font>
      <b/>
      <sz val="8"/>
      <color rgb="FF000000"/>
      <name val="Arial"/>
      <family val="2"/>
    </font>
    <font>
      <sz val="10"/>
      <color rgb="FF000000"/>
      <name val="Arial"/>
      <family val="2"/>
    </font>
    <font>
      <b/>
      <i/>
      <sz val="8"/>
      <color rgb="FF000000"/>
      <name val="Arial"/>
      <family val="2"/>
    </font>
    <font>
      <sz val="8"/>
      <color rgb="FF000000"/>
      <name val="Arial"/>
      <family val="2"/>
    </font>
    <font>
      <b/>
      <sz val="7"/>
      <color rgb="FF000000"/>
      <name val="Arial"/>
      <family val="2"/>
    </font>
    <font>
      <b/>
      <i/>
      <sz val="7"/>
      <color rgb="FF000000"/>
      <name val="Arial"/>
      <family val="2"/>
    </font>
    <font>
      <b/>
      <i/>
      <sz val="8"/>
      <name val="Arial"/>
      <family val="2"/>
    </font>
    <font>
      <b/>
      <sz val="6"/>
      <name val="Arial"/>
      <family val="2"/>
    </font>
    <font>
      <b/>
      <sz val="11"/>
      <color theme="1"/>
      <name val="Arial"/>
      <family val="2"/>
    </font>
    <font>
      <b/>
      <sz val="10"/>
      <color theme="1"/>
      <name val="Arial"/>
      <family val="2"/>
    </font>
    <font>
      <sz val="10"/>
      <color theme="1"/>
      <name val="Calibri"/>
      <family val="2"/>
      <scheme val="minor"/>
    </font>
    <font>
      <b/>
      <sz val="12"/>
      <color theme="1"/>
      <name val="Calibri"/>
      <family val="2"/>
      <scheme val="minor"/>
    </font>
    <font>
      <b/>
      <sz val="11"/>
      <color indexed="81"/>
      <name val="Tahoma"/>
      <family val="2"/>
    </font>
    <font>
      <b/>
      <sz val="12"/>
      <color indexed="81"/>
      <name val="Tahoma"/>
      <family val="2"/>
    </font>
    <font>
      <sz val="10"/>
      <color theme="1"/>
      <name val="Arial"/>
      <family val="2"/>
    </font>
    <font>
      <sz val="9"/>
      <color indexed="81"/>
      <name val="Tahoma"/>
      <family val="2"/>
    </font>
    <font>
      <sz val="10"/>
      <color rgb="FFFF0000"/>
      <name val="Arial"/>
      <family val="2"/>
    </font>
    <font>
      <sz val="10"/>
      <color rgb="FFFF0000"/>
      <name val="Calibri"/>
      <family val="2"/>
      <scheme val="minor"/>
    </font>
  </fonts>
  <fills count="11">
    <fill>
      <patternFill patternType="none"/>
    </fill>
    <fill>
      <patternFill patternType="gray125"/>
    </fill>
    <fill>
      <patternFill patternType="solid">
        <fgColor indexed="44"/>
        <bgColor indexed="64"/>
      </patternFill>
    </fill>
    <fill>
      <patternFill patternType="solid">
        <fgColor indexed="26"/>
        <bgColor indexed="64"/>
      </patternFill>
    </fill>
    <fill>
      <patternFill patternType="solid">
        <fgColor indexed="41"/>
        <bgColor indexed="64"/>
      </patternFill>
    </fill>
    <fill>
      <patternFill patternType="solid">
        <fgColor indexed="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CC"/>
        <bgColor indexed="64"/>
      </patternFill>
    </fill>
    <fill>
      <patternFill patternType="solid">
        <fgColor rgb="FF99CCFF"/>
        <bgColor indexed="64"/>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double">
        <color indexed="64"/>
      </left>
      <right style="double">
        <color indexed="64"/>
      </right>
      <top style="double">
        <color indexed="64"/>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theme="0" tint="-0.14999847407452621"/>
      </right>
      <top style="thin">
        <color theme="0" tint="-0.14999847407452621"/>
      </top>
      <bottom style="thin">
        <color theme="0" tint="-0.1499984740745262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hair">
        <color indexed="64"/>
      </top>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13" fillId="0" borderId="0"/>
  </cellStyleXfs>
  <cellXfs count="373">
    <xf numFmtId="0" fontId="0" fillId="0" borderId="0" xfId="0"/>
    <xf numFmtId="0" fontId="5" fillId="2" borderId="2" xfId="0" applyFont="1" applyFill="1" applyBorder="1" applyAlignment="1" applyProtection="1">
      <alignment horizontal="center" vertical="center"/>
      <protection hidden="1"/>
    </xf>
    <xf numFmtId="0" fontId="0" fillId="0" borderId="0" xfId="0" applyFill="1" applyProtection="1">
      <protection hidden="1"/>
    </xf>
    <xf numFmtId="0" fontId="0" fillId="0" borderId="0" xfId="0" applyProtection="1"/>
    <xf numFmtId="0" fontId="0" fillId="0" borderId="0" xfId="0" applyFill="1" applyBorder="1" applyProtection="1">
      <protection hidden="1"/>
    </xf>
    <xf numFmtId="0" fontId="7" fillId="4" borderId="3" xfId="0" applyFont="1" applyFill="1" applyBorder="1" applyAlignment="1" applyProtection="1">
      <alignment horizontal="center"/>
      <protection hidden="1"/>
    </xf>
    <xf numFmtId="0" fontId="7" fillId="4" borderId="4" xfId="0" applyFont="1" applyFill="1" applyBorder="1" applyAlignment="1" applyProtection="1">
      <alignment horizontal="center"/>
      <protection hidden="1"/>
    </xf>
    <xf numFmtId="0" fontId="7" fillId="4" borderId="5" xfId="0" applyFont="1" applyFill="1" applyBorder="1" applyAlignment="1" applyProtection="1">
      <alignment horizontal="center" vertical="center"/>
      <protection hidden="1"/>
    </xf>
    <xf numFmtId="0" fontId="7" fillId="4" borderId="3" xfId="0" applyFont="1" applyFill="1" applyBorder="1" applyAlignment="1" applyProtection="1">
      <alignment horizontal="center" vertical="center"/>
      <protection hidden="1"/>
    </xf>
    <xf numFmtId="0" fontId="5" fillId="0" borderId="0" xfId="0" applyFont="1" applyFill="1" applyProtection="1">
      <protection hidden="1"/>
    </xf>
    <xf numFmtId="165" fontId="0" fillId="0" borderId="0" xfId="0" applyNumberFormat="1" applyFill="1" applyBorder="1" applyProtection="1">
      <protection hidden="1"/>
    </xf>
    <xf numFmtId="0" fontId="8" fillId="2" borderId="16" xfId="0" applyFont="1" applyFill="1" applyBorder="1" applyAlignment="1" applyProtection="1">
      <alignment horizontal="center"/>
      <protection hidden="1"/>
    </xf>
    <xf numFmtId="165" fontId="5" fillId="2" borderId="16" xfId="0" applyNumberFormat="1" applyFont="1" applyFill="1" applyBorder="1" applyAlignment="1" applyProtection="1">
      <alignment horizontal="center"/>
      <protection hidden="1"/>
    </xf>
    <xf numFmtId="0" fontId="8" fillId="0" borderId="2" xfId="0" applyFont="1" applyBorder="1" applyAlignment="1" applyProtection="1">
      <alignment horizontal="center"/>
      <protection hidden="1"/>
    </xf>
    <xf numFmtId="0" fontId="5" fillId="2" borderId="16" xfId="0" applyFont="1" applyFill="1" applyBorder="1" applyAlignment="1" applyProtection="1">
      <alignment horizontal="center"/>
      <protection hidden="1"/>
    </xf>
    <xf numFmtId="165" fontId="8" fillId="0" borderId="2" xfId="0" applyNumberFormat="1" applyFont="1" applyFill="1" applyBorder="1" applyAlignment="1" applyProtection="1">
      <alignment horizontal="center"/>
      <protection hidden="1"/>
    </xf>
    <xf numFmtId="0" fontId="8" fillId="0" borderId="2" xfId="0" applyFont="1" applyFill="1" applyBorder="1" applyAlignment="1" applyProtection="1">
      <alignment horizontal="center"/>
      <protection hidden="1"/>
    </xf>
    <xf numFmtId="0" fontId="8" fillId="5" borderId="16" xfId="0" applyFont="1" applyFill="1" applyBorder="1" applyAlignment="1" applyProtection="1">
      <alignment horizontal="center"/>
      <protection hidden="1"/>
    </xf>
    <xf numFmtId="165" fontId="5" fillId="5" borderId="16" xfId="0" applyNumberFormat="1" applyFont="1" applyFill="1" applyBorder="1" applyAlignment="1" applyProtection="1">
      <alignment horizontal="center"/>
      <protection hidden="1"/>
    </xf>
    <xf numFmtId="0" fontId="5" fillId="5" borderId="16" xfId="0" applyFont="1" applyFill="1" applyBorder="1" applyAlignment="1" applyProtection="1">
      <alignment horizontal="center"/>
      <protection hidden="1"/>
    </xf>
    <xf numFmtId="0" fontId="0" fillId="0" borderId="0" xfId="0" applyFill="1" applyAlignment="1" applyProtection="1">
      <protection hidden="1"/>
    </xf>
    <xf numFmtId="0" fontId="5" fillId="0" borderId="0" xfId="0" applyFont="1" applyFill="1" applyBorder="1" applyAlignment="1" applyProtection="1">
      <alignment horizontal="center" vertical="center"/>
      <protection hidden="1"/>
    </xf>
    <xf numFmtId="0" fontId="8" fillId="5" borderId="3" xfId="0" applyFont="1" applyFill="1" applyBorder="1" applyAlignment="1" applyProtection="1">
      <alignment horizontal="center" vertical="center"/>
      <protection hidden="1"/>
    </xf>
    <xf numFmtId="0" fontId="7" fillId="5" borderId="3" xfId="0" applyFont="1" applyFill="1" applyBorder="1" applyAlignment="1" applyProtection="1">
      <alignment horizontal="center"/>
      <protection hidden="1"/>
    </xf>
    <xf numFmtId="0" fontId="5" fillId="0" borderId="3" xfId="0" applyFont="1" applyBorder="1" applyAlignment="1" applyProtection="1">
      <alignment horizontal="center"/>
      <protection hidden="1"/>
    </xf>
    <xf numFmtId="165" fontId="5" fillId="0" borderId="3" xfId="0" applyNumberFormat="1" applyFont="1" applyBorder="1" applyAlignment="1" applyProtection="1">
      <alignment horizontal="center"/>
      <protection hidden="1"/>
    </xf>
    <xf numFmtId="165" fontId="5" fillId="0" borderId="5" xfId="0" applyNumberFormat="1" applyFont="1" applyBorder="1" applyAlignment="1" applyProtection="1">
      <alignment horizontal="center"/>
      <protection hidden="1"/>
    </xf>
    <xf numFmtId="0" fontId="13" fillId="0" borderId="0" xfId="1"/>
    <xf numFmtId="166" fontId="14" fillId="0" borderId="0" xfId="1" applyNumberFormat="1" applyFont="1" applyBorder="1" applyAlignment="1" applyProtection="1">
      <alignment wrapText="1"/>
    </xf>
    <xf numFmtId="165" fontId="5" fillId="3" borderId="6" xfId="0" applyNumberFormat="1" applyFont="1" applyFill="1" applyBorder="1" applyAlignment="1" applyProtection="1">
      <alignment horizontal="center" vertical="center"/>
      <protection locked="0"/>
    </xf>
    <xf numFmtId="165" fontId="5" fillId="3" borderId="7" xfId="0" applyNumberFormat="1"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165" fontId="5" fillId="3" borderId="9" xfId="0" applyNumberFormat="1" applyFont="1" applyFill="1" applyBorder="1" applyAlignment="1" applyProtection="1">
      <alignment horizontal="center" vertical="center"/>
      <protection locked="0"/>
    </xf>
    <xf numFmtId="165" fontId="5" fillId="3" borderId="10" xfId="0" applyNumberFormat="1"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165" fontId="5" fillId="3" borderId="12" xfId="0" applyNumberFormat="1" applyFont="1" applyFill="1" applyBorder="1" applyAlignment="1" applyProtection="1">
      <alignment horizontal="center" vertical="center"/>
      <protection locked="0"/>
    </xf>
    <xf numFmtId="165" fontId="5" fillId="3" borderId="13" xfId="0" applyNumberFormat="1" applyFont="1" applyFill="1" applyBorder="1" applyAlignment="1" applyProtection="1">
      <alignment horizontal="center" vertical="center"/>
      <protection locked="0"/>
    </xf>
    <xf numFmtId="0" fontId="5" fillId="3" borderId="13" xfId="0"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protection locked="0"/>
    </xf>
    <xf numFmtId="165" fontId="5" fillId="0" borderId="1" xfId="0" applyNumberFormat="1" applyFont="1" applyBorder="1" applyAlignment="1" applyProtection="1">
      <alignment horizontal="center"/>
      <protection hidden="1"/>
    </xf>
    <xf numFmtId="0" fontId="7" fillId="0" borderId="26" xfId="0" applyFont="1" applyFill="1" applyBorder="1" applyAlignment="1" applyProtection="1">
      <alignment horizontal="center"/>
      <protection hidden="1"/>
    </xf>
    <xf numFmtId="0" fontId="5" fillId="0" borderId="0" xfId="0" applyFont="1" applyFill="1" applyBorder="1" applyProtection="1">
      <protection hidden="1"/>
    </xf>
    <xf numFmtId="0" fontId="0" fillId="0" borderId="0" xfId="0" applyAlignment="1">
      <alignment horizontal="center"/>
    </xf>
    <xf numFmtId="0" fontId="0" fillId="0" borderId="0" xfId="0" applyAlignment="1" applyProtection="1">
      <alignment horizontal="center" vertical="center"/>
    </xf>
    <xf numFmtId="0" fontId="5" fillId="2" borderId="1" xfId="0" applyFont="1" applyFill="1" applyBorder="1" applyAlignment="1" applyProtection="1">
      <alignment horizontal="center" vertical="center"/>
      <protection hidden="1"/>
    </xf>
    <xf numFmtId="1" fontId="6" fillId="3" borderId="27" xfId="0" applyNumberFormat="1" applyFont="1" applyFill="1" applyBorder="1" applyAlignment="1" applyProtection="1">
      <alignment horizontal="center"/>
      <protection locked="0"/>
    </xf>
    <xf numFmtId="1" fontId="6" fillId="3" borderId="28" xfId="0" applyNumberFormat="1" applyFont="1" applyFill="1" applyBorder="1" applyAlignment="1" applyProtection="1">
      <alignment horizontal="center"/>
      <protection locked="0"/>
    </xf>
    <xf numFmtId="1" fontId="6" fillId="3" borderId="4" xfId="0" applyNumberFormat="1" applyFont="1" applyFill="1" applyBorder="1" applyAlignment="1" applyProtection="1">
      <alignment horizontal="center"/>
      <protection locked="0"/>
    </xf>
    <xf numFmtId="0" fontId="2" fillId="0" borderId="0" xfId="0" applyFont="1" applyAlignment="1" applyProtection="1">
      <alignment horizontal="center" vertical="center"/>
    </xf>
    <xf numFmtId="0" fontId="2" fillId="8" borderId="3"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Fill="1" applyProtection="1"/>
    <xf numFmtId="0" fontId="2" fillId="0" borderId="0" xfId="0" applyFont="1" applyProtection="1"/>
    <xf numFmtId="0" fontId="2" fillId="8" borderId="5" xfId="0" applyFont="1" applyFill="1" applyBorder="1" applyAlignment="1" applyProtection="1">
      <alignment horizontal="center" vertical="center"/>
    </xf>
    <xf numFmtId="0" fontId="1" fillId="0" borderId="0" xfId="0" applyFont="1" applyProtection="1"/>
    <xf numFmtId="0" fontId="2" fillId="8" borderId="4" xfId="0" applyFont="1" applyFill="1" applyBorder="1" applyAlignment="1" applyProtection="1">
      <alignment horizontal="center" vertical="center"/>
    </xf>
    <xf numFmtId="0" fontId="0" fillId="0" borderId="0" xfId="0" applyBorder="1" applyProtection="1"/>
    <xf numFmtId="0" fontId="5" fillId="4" borderId="0" xfId="0" applyFont="1" applyFill="1" applyAlignment="1" applyProtection="1">
      <alignment horizontal="center"/>
    </xf>
    <xf numFmtId="0" fontId="5" fillId="7" borderId="8" xfId="0" applyFont="1" applyFill="1" applyBorder="1" applyAlignment="1" applyProtection="1">
      <alignment horizontal="center" vertical="center"/>
    </xf>
    <xf numFmtId="1" fontId="5" fillId="7" borderId="14" xfId="0" applyNumberFormat="1" applyFont="1" applyFill="1" applyBorder="1" applyAlignment="1" applyProtection="1">
      <alignment horizontal="center" vertical="center"/>
    </xf>
    <xf numFmtId="165" fontId="5" fillId="0" borderId="0" xfId="0" applyNumberFormat="1"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6" fillId="0" borderId="0" xfId="0" applyFont="1" applyFill="1" applyBorder="1" applyAlignment="1" applyProtection="1">
      <alignment horizontal="center"/>
    </xf>
    <xf numFmtId="0" fontId="0" fillId="0" borderId="0" xfId="0" applyAlignment="1" applyProtection="1">
      <alignment horizontal="center"/>
    </xf>
    <xf numFmtId="0" fontId="8" fillId="5" borderId="3" xfId="0" applyFont="1" applyFill="1" applyBorder="1" applyAlignment="1" applyProtection="1">
      <alignment horizontal="center"/>
      <protection hidden="1"/>
    </xf>
    <xf numFmtId="0" fontId="0" fillId="0" borderId="0" xfId="0" applyFill="1" applyAlignment="1" applyProtection="1">
      <alignment horizontal="center"/>
      <protection hidden="1"/>
    </xf>
    <xf numFmtId="0" fontId="8" fillId="5" borderId="34" xfId="0" applyFont="1" applyFill="1" applyBorder="1" applyAlignment="1" applyProtection="1">
      <alignment horizontal="center"/>
      <protection hidden="1"/>
    </xf>
    <xf numFmtId="0" fontId="5" fillId="8" borderId="17" xfId="0" applyFont="1" applyFill="1" applyBorder="1" applyAlignment="1" applyProtection="1">
      <alignment horizontal="center"/>
    </xf>
    <xf numFmtId="0" fontId="5" fillId="8" borderId="2" xfId="0" applyFont="1" applyFill="1" applyBorder="1" applyAlignment="1" applyProtection="1">
      <alignment horizontal="center"/>
    </xf>
    <xf numFmtId="0" fontId="5" fillId="8" borderId="18" xfId="0" applyFont="1" applyFill="1" applyBorder="1" applyAlignment="1" applyProtection="1">
      <alignment horizontal="center"/>
    </xf>
    <xf numFmtId="0" fontId="5" fillId="8" borderId="19" xfId="0" applyFont="1" applyFill="1" applyBorder="1" applyAlignment="1" applyProtection="1">
      <alignment horizontal="center"/>
      <protection hidden="1"/>
    </xf>
    <xf numFmtId="0" fontId="5" fillId="8" borderId="20" xfId="0" applyFont="1" applyFill="1" applyBorder="1" applyAlignment="1" applyProtection="1">
      <alignment horizontal="center"/>
      <protection hidden="1"/>
    </xf>
    <xf numFmtId="0" fontId="4" fillId="7" borderId="7" xfId="0" applyFont="1" applyFill="1" applyBorder="1" applyAlignment="1" applyProtection="1">
      <alignment horizontal="center"/>
    </xf>
    <xf numFmtId="0" fontId="4" fillId="7" borderId="8" xfId="0" applyFont="1" applyFill="1" applyBorder="1" applyAlignment="1" applyProtection="1">
      <alignment horizontal="center"/>
    </xf>
    <xf numFmtId="0" fontId="4" fillId="7" borderId="10" xfId="0" applyFont="1" applyFill="1" applyBorder="1" applyAlignment="1" applyProtection="1">
      <alignment horizontal="center"/>
    </xf>
    <xf numFmtId="0" fontId="4" fillId="7" borderId="11" xfId="0" applyFont="1" applyFill="1" applyBorder="1" applyAlignment="1" applyProtection="1">
      <alignment horizontal="center"/>
    </xf>
    <xf numFmtId="0" fontId="4" fillId="7" borderId="13" xfId="0" applyFont="1" applyFill="1" applyBorder="1" applyAlignment="1" applyProtection="1">
      <alignment horizontal="center"/>
    </xf>
    <xf numFmtId="0" fontId="4" fillId="7" borderId="14" xfId="0" applyFont="1" applyFill="1" applyBorder="1" applyAlignment="1" applyProtection="1">
      <alignment horizontal="center"/>
    </xf>
    <xf numFmtId="0" fontId="18" fillId="6" borderId="0" xfId="1" applyFont="1" applyFill="1" applyBorder="1" applyAlignment="1" applyProtection="1"/>
    <xf numFmtId="0" fontId="13" fillId="0" borderId="0" xfId="1" applyFill="1"/>
    <xf numFmtId="0" fontId="26" fillId="6" borderId="0" xfId="1" applyFont="1" applyFill="1" applyBorder="1" applyAlignment="1" applyProtection="1">
      <alignment horizontal="right"/>
    </xf>
    <xf numFmtId="0" fontId="26" fillId="6" borderId="0" xfId="1" applyFont="1" applyFill="1" applyBorder="1" applyAlignment="1" applyProtection="1">
      <alignment horizontal="right" vertical="top"/>
    </xf>
    <xf numFmtId="0" fontId="5" fillId="7" borderId="14" xfId="0" applyFont="1" applyFill="1" applyBorder="1" applyAlignment="1" applyProtection="1">
      <alignment horizontal="center" vertical="center"/>
      <protection locked="0"/>
    </xf>
    <xf numFmtId="0" fontId="27" fillId="7" borderId="3" xfId="0" applyFont="1" applyFill="1" applyBorder="1" applyAlignment="1" applyProtection="1">
      <alignment horizontal="center" vertical="center"/>
      <protection locked="0"/>
    </xf>
    <xf numFmtId="0" fontId="13" fillId="0" borderId="0" xfId="1" applyProtection="1"/>
    <xf numFmtId="0" fontId="18" fillId="0" borderId="0" xfId="1" applyFont="1" applyBorder="1" applyProtection="1"/>
    <xf numFmtId="0" fontId="13" fillId="0" borderId="0" xfId="1" applyFill="1" applyProtection="1"/>
    <xf numFmtId="0" fontId="8" fillId="0" borderId="3" xfId="1" applyFont="1" applyFill="1" applyBorder="1" applyAlignment="1" applyProtection="1">
      <alignment horizontal="center" vertical="top" wrapText="1"/>
    </xf>
    <xf numFmtId="0" fontId="8" fillId="0" borderId="3" xfId="1" applyFont="1" applyFill="1" applyBorder="1" applyAlignment="1" applyProtection="1">
      <alignment horizontal="center" vertical="center" wrapText="1"/>
    </xf>
    <xf numFmtId="0" fontId="8" fillId="0" borderId="5" xfId="1" applyFont="1" applyFill="1" applyBorder="1" applyAlignment="1" applyProtection="1">
      <alignment horizontal="center" vertical="top" wrapText="1"/>
    </xf>
    <xf numFmtId="0" fontId="8" fillId="0" borderId="5" xfId="1" applyFont="1" applyFill="1" applyBorder="1" applyAlignment="1" applyProtection="1">
      <alignment horizontal="center" vertical="center" wrapText="1"/>
    </xf>
    <xf numFmtId="0" fontId="15" fillId="0" borderId="0" xfId="1" applyFont="1" applyProtection="1"/>
    <xf numFmtId="0" fontId="16" fillId="0" borderId="0" xfId="1" applyFont="1" applyProtection="1"/>
    <xf numFmtId="0" fontId="16" fillId="0" borderId="0" xfId="1" applyFont="1" applyBorder="1" applyAlignment="1" applyProtection="1">
      <alignment horizontal="center"/>
    </xf>
    <xf numFmtId="1" fontId="6" fillId="0" borderId="0" xfId="0" applyNumberFormat="1" applyFont="1" applyFill="1" applyBorder="1" applyAlignment="1" applyProtection="1">
      <alignment horizontal="center"/>
    </xf>
    <xf numFmtId="0" fontId="0" fillId="0" borderId="0" xfId="0" applyFill="1" applyBorder="1" applyProtection="1"/>
    <xf numFmtId="0" fontId="0" fillId="9" borderId="3" xfId="0" applyFill="1" applyBorder="1"/>
    <xf numFmtId="0" fontId="0" fillId="0" borderId="5" xfId="0" applyBorder="1"/>
    <xf numFmtId="0" fontId="0" fillId="0" borderId="33" xfId="0" applyBorder="1"/>
    <xf numFmtId="0" fontId="0" fillId="0" borderId="15" xfId="0" applyBorder="1"/>
    <xf numFmtId="0" fontId="0" fillId="0" borderId="29" xfId="0" applyBorder="1"/>
    <xf numFmtId="0" fontId="0" fillId="0" borderId="41" xfId="0" applyBorder="1"/>
    <xf numFmtId="0" fontId="0" fillId="9" borderId="18" xfId="0" applyFill="1" applyBorder="1"/>
    <xf numFmtId="0" fontId="0" fillId="9" borderId="8" xfId="0" applyFill="1" applyBorder="1"/>
    <xf numFmtId="0" fontId="0" fillId="9" borderId="42" xfId="0" applyFill="1" applyBorder="1"/>
    <xf numFmtId="0" fontId="0" fillId="6" borderId="41" xfId="0" applyFill="1" applyBorder="1"/>
    <xf numFmtId="0" fontId="0" fillId="9" borderId="19" xfId="0" applyFill="1" applyBorder="1"/>
    <xf numFmtId="0" fontId="0" fillId="9" borderId="11" xfId="0" applyFill="1" applyBorder="1"/>
    <xf numFmtId="0" fontId="0" fillId="9" borderId="43" xfId="0" applyFill="1" applyBorder="1"/>
    <xf numFmtId="0" fontId="0" fillId="0" borderId="44" xfId="0" applyBorder="1" applyProtection="1"/>
    <xf numFmtId="0" fontId="0" fillId="9" borderId="20" xfId="0" applyFill="1" applyBorder="1"/>
    <xf numFmtId="0" fontId="0" fillId="9" borderId="14" xfId="0" applyFill="1" applyBorder="1"/>
    <xf numFmtId="0" fontId="0" fillId="9" borderId="45" xfId="0" applyFill="1" applyBorder="1"/>
    <xf numFmtId="0" fontId="0" fillId="0" borderId="0" xfId="0" applyBorder="1"/>
    <xf numFmtId="0" fontId="0" fillId="0" borderId="3" xfId="0" applyBorder="1"/>
    <xf numFmtId="0" fontId="28" fillId="9" borderId="8" xfId="0" applyFont="1" applyFill="1" applyBorder="1" applyAlignment="1" applyProtection="1">
      <alignment horizontal="center" vertical="center"/>
      <protection locked="0"/>
    </xf>
    <xf numFmtId="0" fontId="30" fillId="9" borderId="17" xfId="0" applyFont="1" applyFill="1" applyBorder="1" applyAlignment="1" applyProtection="1">
      <alignment horizontal="center" vertical="center"/>
      <protection locked="0"/>
    </xf>
    <xf numFmtId="0" fontId="30" fillId="9" borderId="39" xfId="0" applyFont="1" applyFill="1" applyBorder="1" applyAlignment="1" applyProtection="1">
      <alignment horizontal="center" vertical="center"/>
      <protection locked="0"/>
    </xf>
    <xf numFmtId="0" fontId="5" fillId="10" borderId="0" xfId="0" applyFont="1" applyFill="1" applyBorder="1" applyAlignment="1" applyProtection="1">
      <alignment horizontal="left" vertical="center"/>
      <protection hidden="1"/>
    </xf>
    <xf numFmtId="0" fontId="0" fillId="10" borderId="0" xfId="0" applyFill="1"/>
    <xf numFmtId="165" fontId="5" fillId="9" borderId="9" xfId="0" applyNumberFormat="1" applyFont="1" applyFill="1" applyBorder="1" applyAlignment="1" applyProtection="1">
      <alignment horizontal="center" vertical="center"/>
      <protection locked="0"/>
    </xf>
    <xf numFmtId="165" fontId="5" fillId="9" borderId="10" xfId="0" applyNumberFormat="1" applyFont="1" applyFill="1" applyBorder="1" applyAlignment="1" applyProtection="1">
      <alignment horizontal="center" vertical="center"/>
      <protection locked="0"/>
    </xf>
    <xf numFmtId="0" fontId="5" fillId="9" borderId="11" xfId="0" applyFont="1" applyFill="1" applyBorder="1" applyAlignment="1" applyProtection="1">
      <alignment horizontal="center" vertical="center"/>
      <protection locked="0"/>
    </xf>
    <xf numFmtId="164" fontId="7" fillId="0" borderId="3" xfId="0" applyNumberFormat="1" applyFont="1" applyFill="1" applyBorder="1" applyAlignment="1" applyProtection="1">
      <alignment horizontal="center"/>
      <protection hidden="1"/>
    </xf>
    <xf numFmtId="164" fontId="7" fillId="0" borderId="5" xfId="0" applyNumberFormat="1" applyFont="1" applyFill="1" applyBorder="1" applyAlignment="1" applyProtection="1">
      <alignment horizontal="center"/>
      <protection hidden="1"/>
    </xf>
    <xf numFmtId="1" fontId="6" fillId="9" borderId="27" xfId="0" applyNumberFormat="1" applyFont="1" applyFill="1" applyBorder="1" applyAlignment="1" applyProtection="1">
      <alignment horizontal="center"/>
      <protection locked="0"/>
    </xf>
    <xf numFmtId="1" fontId="6" fillId="9" borderId="4" xfId="0" applyNumberFormat="1" applyFont="1" applyFill="1" applyBorder="1" applyAlignment="1" applyProtection="1">
      <alignment horizontal="center"/>
      <protection locked="0"/>
    </xf>
    <xf numFmtId="1" fontId="6" fillId="9" borderId="28" xfId="0" applyNumberFormat="1" applyFont="1" applyFill="1" applyBorder="1" applyAlignment="1" applyProtection="1">
      <alignment horizontal="center"/>
      <protection locked="0"/>
    </xf>
    <xf numFmtId="0" fontId="2" fillId="9" borderId="3" xfId="0" applyFont="1" applyFill="1" applyBorder="1" applyAlignment="1" applyProtection="1">
      <alignment horizontal="center" vertical="center"/>
    </xf>
    <xf numFmtId="0" fontId="2" fillId="9" borderId="3" xfId="0" applyFont="1" applyFill="1" applyBorder="1" applyAlignment="1" applyProtection="1">
      <alignment horizontal="center" vertical="center"/>
      <protection locked="0"/>
    </xf>
    <xf numFmtId="165" fontId="5" fillId="7" borderId="13" xfId="0" applyNumberFormat="1" applyFont="1" applyFill="1" applyBorder="1" applyAlignment="1" applyProtection="1">
      <alignment horizontal="center" vertical="center"/>
    </xf>
    <xf numFmtId="1" fontId="5" fillId="7" borderId="13" xfId="0" applyNumberFormat="1" applyFont="1" applyFill="1" applyBorder="1" applyAlignment="1" applyProtection="1">
      <alignment horizontal="center" vertical="center"/>
    </xf>
    <xf numFmtId="0" fontId="5" fillId="7" borderId="7" xfId="0" applyFont="1" applyFill="1" applyBorder="1" applyAlignment="1" applyProtection="1">
      <alignment horizontal="center" vertical="center"/>
    </xf>
    <xf numFmtId="165" fontId="5" fillId="7" borderId="7" xfId="0" applyNumberFormat="1" applyFont="1" applyFill="1" applyBorder="1" applyAlignment="1" applyProtection="1">
      <alignment horizontal="center" vertical="center"/>
    </xf>
    <xf numFmtId="0" fontId="7" fillId="2" borderId="3" xfId="0" applyFont="1" applyFill="1" applyBorder="1" applyAlignment="1" applyProtection="1">
      <alignment horizontal="center"/>
      <protection hidden="1"/>
    </xf>
    <xf numFmtId="0" fontId="2" fillId="8" borderId="1" xfId="0" applyFont="1" applyFill="1" applyBorder="1" applyAlignment="1" applyProtection="1">
      <alignment horizontal="center" vertical="center"/>
    </xf>
    <xf numFmtId="0" fontId="2" fillId="8"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protection hidden="1"/>
    </xf>
    <xf numFmtId="0" fontId="28" fillId="9" borderId="7" xfId="0" applyFont="1" applyFill="1" applyBorder="1" applyAlignment="1" applyProtection="1">
      <alignment horizontal="center" vertical="center"/>
      <protection locked="0"/>
    </xf>
    <xf numFmtId="0" fontId="5" fillId="9" borderId="10" xfId="0" applyFont="1" applyFill="1" applyBorder="1" applyAlignment="1" applyProtection="1">
      <alignment horizontal="center" vertical="center"/>
      <protection locked="0"/>
    </xf>
    <xf numFmtId="0" fontId="15" fillId="0" borderId="36" xfId="1" applyFont="1" applyBorder="1" applyAlignment="1" applyProtection="1">
      <alignment vertical="center"/>
    </xf>
    <xf numFmtId="0" fontId="15" fillId="0" borderId="0" xfId="1" applyFont="1" applyAlignment="1" applyProtection="1">
      <alignment vertical="center"/>
    </xf>
    <xf numFmtId="0" fontId="5" fillId="9" borderId="10" xfId="0" applyFont="1" applyFill="1" applyBorder="1" applyAlignment="1" applyProtection="1">
      <alignment horizontal="center" vertical="center"/>
      <protection locked="0"/>
    </xf>
    <xf numFmtId="165" fontId="5" fillId="9" borderId="6" xfId="0" applyNumberFormat="1" applyFont="1" applyFill="1" applyBorder="1" applyAlignment="1" applyProtection="1">
      <alignment horizontal="center" vertical="center"/>
      <protection locked="0"/>
    </xf>
    <xf numFmtId="165" fontId="5" fillId="9" borderId="7" xfId="0" applyNumberFormat="1" applyFont="1" applyFill="1" applyBorder="1" applyAlignment="1" applyProtection="1">
      <alignment horizontal="center" vertical="center"/>
      <protection locked="0"/>
    </xf>
    <xf numFmtId="0" fontId="5" fillId="9" borderId="7" xfId="0" applyFont="1" applyFill="1" applyBorder="1" applyAlignment="1" applyProtection="1">
      <alignment horizontal="center" vertical="center"/>
      <protection locked="0"/>
    </xf>
    <xf numFmtId="0" fontId="5" fillId="9" borderId="8" xfId="0" applyFont="1" applyFill="1" applyBorder="1" applyAlignment="1" applyProtection="1">
      <alignment horizontal="center" vertical="center"/>
      <protection locked="0"/>
    </xf>
    <xf numFmtId="165" fontId="2" fillId="9" borderId="3" xfId="0" applyNumberFormat="1" applyFont="1" applyFill="1" applyBorder="1" applyAlignment="1" applyProtection="1">
      <alignment horizontal="center" vertical="center"/>
      <protection locked="0"/>
    </xf>
    <xf numFmtId="0" fontId="5" fillId="9" borderId="13" xfId="0" applyFont="1" applyFill="1" applyBorder="1" applyAlignment="1" applyProtection="1">
      <alignment horizontal="center" vertical="center"/>
      <protection locked="0"/>
    </xf>
    <xf numFmtId="165" fontId="2" fillId="9" borderId="4" xfId="0" applyNumberFormat="1" applyFont="1" applyFill="1" applyBorder="1" applyAlignment="1" applyProtection="1">
      <alignment horizontal="center" vertical="center"/>
      <protection locked="0"/>
    </xf>
    <xf numFmtId="0" fontId="6" fillId="9" borderId="1" xfId="0" applyFont="1" applyFill="1" applyBorder="1" applyAlignment="1" applyProtection="1">
      <alignment horizontal="center" vertical="center"/>
      <protection locked="0"/>
    </xf>
    <xf numFmtId="0" fontId="6" fillId="9" borderId="2" xfId="0" applyFont="1" applyFill="1" applyBorder="1" applyAlignment="1" applyProtection="1">
      <alignment horizontal="center" vertical="center"/>
      <protection locked="0"/>
    </xf>
    <xf numFmtId="0" fontId="2" fillId="8" borderId="1" xfId="0" applyFont="1" applyFill="1" applyBorder="1" applyAlignment="1" applyProtection="1">
      <alignment horizontal="center" vertical="center"/>
    </xf>
    <xf numFmtId="0" fontId="2" fillId="8" borderId="2" xfId="0" applyFont="1" applyFill="1" applyBorder="1" applyAlignment="1" applyProtection="1">
      <alignment horizontal="center" vertical="center"/>
    </xf>
    <xf numFmtId="0" fontId="4" fillId="2" borderId="17" xfId="0" applyFont="1" applyFill="1" applyBorder="1" applyAlignment="1" applyProtection="1">
      <alignment horizontal="center" vertical="center"/>
      <protection hidden="1"/>
    </xf>
    <xf numFmtId="0" fontId="4" fillId="2" borderId="40" xfId="0" applyFont="1" applyFill="1" applyBorder="1" applyAlignment="1" applyProtection="1">
      <alignment horizontal="center" vertical="center"/>
      <protection hidden="1"/>
    </xf>
    <xf numFmtId="0" fontId="4" fillId="2" borderId="39" xfId="0" applyFont="1" applyFill="1" applyBorder="1" applyAlignment="1" applyProtection="1">
      <alignment horizontal="center" vertical="center"/>
      <protection hidden="1"/>
    </xf>
    <xf numFmtId="168" fontId="5" fillId="7" borderId="1" xfId="0" applyNumberFormat="1" applyFont="1" applyFill="1" applyBorder="1" applyAlignment="1" applyProtection="1">
      <alignment horizontal="center" vertical="center"/>
      <protection hidden="1"/>
    </xf>
    <xf numFmtId="168" fontId="5" fillId="7" borderId="35" xfId="0" applyNumberFormat="1" applyFont="1" applyFill="1" applyBorder="1" applyAlignment="1" applyProtection="1">
      <alignment horizontal="center" vertical="center"/>
      <protection hidden="1"/>
    </xf>
    <xf numFmtId="168" fontId="5" fillId="7" borderId="2" xfId="0" applyNumberFormat="1" applyFont="1" applyFill="1" applyBorder="1" applyAlignment="1" applyProtection="1">
      <alignment horizontal="center" vertical="center"/>
      <protection hidden="1"/>
    </xf>
    <xf numFmtId="0" fontId="28" fillId="9" borderId="18" xfId="0" applyFont="1" applyFill="1" applyBorder="1" applyAlignment="1" applyProtection="1">
      <alignment horizontal="center" vertical="center"/>
      <protection locked="0"/>
    </xf>
    <xf numFmtId="0" fontId="28" fillId="9" borderId="7" xfId="0" applyFont="1" applyFill="1" applyBorder="1" applyAlignment="1" applyProtection="1">
      <alignment horizontal="center" vertical="center"/>
      <protection locked="0"/>
    </xf>
    <xf numFmtId="0" fontId="5" fillId="9" borderId="19" xfId="0" applyFont="1" applyFill="1" applyBorder="1" applyAlignment="1" applyProtection="1">
      <alignment horizontal="center" vertical="center"/>
      <protection locked="0"/>
    </xf>
    <xf numFmtId="0" fontId="5" fillId="9" borderId="10" xfId="0" applyFont="1" applyFill="1" applyBorder="1" applyAlignment="1" applyProtection="1">
      <alignment horizontal="center" vertical="center"/>
      <protection locked="0"/>
    </xf>
    <xf numFmtId="0" fontId="5" fillId="7" borderId="20" xfId="0" applyFont="1" applyFill="1" applyBorder="1" applyAlignment="1" applyProtection="1">
      <alignment horizontal="center" vertical="center"/>
      <protection locked="0"/>
    </xf>
    <xf numFmtId="0" fontId="5" fillId="7" borderId="13" xfId="0" applyFont="1" applyFill="1" applyBorder="1" applyAlignment="1" applyProtection="1">
      <alignment horizontal="center" vertical="center"/>
      <protection locked="0"/>
    </xf>
    <xf numFmtId="0" fontId="4" fillId="2" borderId="30" xfId="0" applyFont="1" applyFill="1" applyBorder="1" applyAlignment="1" applyProtection="1">
      <alignment horizontal="center" vertical="center"/>
      <protection hidden="1"/>
    </xf>
    <xf numFmtId="0" fontId="4" fillId="2" borderId="31" xfId="0" applyFont="1" applyFill="1" applyBorder="1" applyAlignment="1" applyProtection="1">
      <alignment horizontal="center" vertical="center"/>
      <protection hidden="1"/>
    </xf>
    <xf numFmtId="0" fontId="4" fillId="2" borderId="32" xfId="0" applyFont="1" applyFill="1" applyBorder="1" applyAlignment="1" applyProtection="1">
      <alignment horizontal="center" vertical="center"/>
      <protection hidden="1"/>
    </xf>
    <xf numFmtId="0" fontId="7" fillId="7" borderId="18" xfId="0" applyFont="1" applyFill="1" applyBorder="1" applyAlignment="1" applyProtection="1">
      <alignment horizontal="center"/>
      <protection hidden="1"/>
    </xf>
    <xf numFmtId="0" fontId="7" fillId="7" borderId="7" xfId="0" applyFont="1" applyFill="1" applyBorder="1" applyAlignment="1" applyProtection="1">
      <alignment horizontal="center"/>
      <protection hidden="1"/>
    </xf>
    <xf numFmtId="0" fontId="2" fillId="7" borderId="1" xfId="0" applyFont="1" applyFill="1" applyBorder="1" applyAlignment="1" applyProtection="1">
      <alignment horizontal="center" vertical="center"/>
      <protection locked="0"/>
    </xf>
    <xf numFmtId="0" fontId="2" fillId="7" borderId="2" xfId="0" applyFont="1" applyFill="1" applyBorder="1" applyAlignment="1" applyProtection="1">
      <alignment horizontal="center" vertical="center"/>
      <protection locked="0"/>
    </xf>
    <xf numFmtId="49" fontId="2" fillId="0" borderId="1" xfId="0" applyNumberFormat="1" applyFont="1" applyBorder="1" applyAlignment="1" applyProtection="1">
      <alignment horizontal="center" vertical="center"/>
    </xf>
    <xf numFmtId="49" fontId="2" fillId="0" borderId="2" xfId="0" applyNumberFormat="1" applyFont="1" applyBorder="1" applyAlignment="1" applyProtection="1">
      <alignment horizontal="center" vertical="center"/>
    </xf>
    <xf numFmtId="0" fontId="2" fillId="9" borderId="1" xfId="0" applyFont="1" applyFill="1" applyBorder="1" applyAlignment="1" applyProtection="1">
      <alignment horizontal="center" vertical="center"/>
      <protection locked="0"/>
    </xf>
    <xf numFmtId="0" fontId="2" fillId="9" borderId="2" xfId="0" applyFont="1" applyFill="1" applyBorder="1" applyAlignment="1" applyProtection="1">
      <alignment horizontal="center" vertical="center"/>
      <protection locked="0"/>
    </xf>
    <xf numFmtId="0" fontId="2" fillId="8" borderId="35" xfId="0" applyFont="1" applyFill="1" applyBorder="1" applyAlignment="1" applyProtection="1">
      <alignment horizontal="center" vertical="center"/>
    </xf>
    <xf numFmtId="0" fontId="5" fillId="2" borderId="3" xfId="0" applyFont="1" applyFill="1" applyBorder="1" applyAlignment="1" applyProtection="1">
      <alignment horizontal="center" vertical="center"/>
      <protection hidden="1"/>
    </xf>
    <xf numFmtId="0" fontId="0" fillId="2" borderId="3" xfId="0" applyFill="1" applyBorder="1" applyAlignment="1" applyProtection="1">
      <alignment vertical="center"/>
      <protection hidden="1"/>
    </xf>
    <xf numFmtId="0" fontId="5" fillId="7" borderId="7" xfId="0" applyFont="1" applyFill="1" applyBorder="1" applyAlignment="1" applyProtection="1">
      <alignment horizontal="center" vertical="center"/>
    </xf>
    <xf numFmtId="0" fontId="8" fillId="0" borderId="21"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5"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1" fontId="5" fillId="7" borderId="13" xfId="0" applyNumberFormat="1" applyFont="1" applyFill="1" applyBorder="1" applyAlignment="1" applyProtection="1">
      <alignment horizontal="center" vertical="center"/>
    </xf>
    <xf numFmtId="165" fontId="5" fillId="7" borderId="7" xfId="0" applyNumberFormat="1" applyFont="1" applyFill="1" applyBorder="1" applyAlignment="1" applyProtection="1">
      <alignment horizontal="center" vertical="center"/>
    </xf>
    <xf numFmtId="0" fontId="5" fillId="2" borderId="3" xfId="0" applyFont="1" applyFill="1" applyBorder="1" applyAlignment="1" applyProtection="1">
      <alignment horizontal="center"/>
      <protection hidden="1"/>
    </xf>
    <xf numFmtId="0" fontId="5" fillId="4" borderId="3" xfId="0" applyFont="1" applyFill="1" applyBorder="1" applyAlignment="1" applyProtection="1">
      <alignment horizontal="center"/>
      <protection hidden="1"/>
    </xf>
    <xf numFmtId="0" fontId="7" fillId="2" borderId="3" xfId="0" applyFont="1" applyFill="1" applyBorder="1" applyAlignment="1" applyProtection="1">
      <alignment horizontal="center"/>
      <protection hidden="1"/>
    </xf>
    <xf numFmtId="0" fontId="7" fillId="2" borderId="3" xfId="0" applyFont="1" applyFill="1" applyBorder="1" applyAlignment="1" applyProtection="1">
      <protection hidden="1"/>
    </xf>
    <xf numFmtId="0" fontId="7" fillId="7" borderId="20" xfId="0" applyFont="1" applyFill="1" applyBorder="1" applyAlignment="1" applyProtection="1">
      <alignment horizontal="center"/>
      <protection hidden="1"/>
    </xf>
    <xf numFmtId="0" fontId="7" fillId="7" borderId="13" xfId="0" applyFont="1" applyFill="1" applyBorder="1" applyAlignment="1" applyProtection="1">
      <alignment horizontal="center"/>
      <protection hidden="1"/>
    </xf>
    <xf numFmtId="165" fontId="5" fillId="7" borderId="13" xfId="0" applyNumberFormat="1" applyFont="1" applyFill="1" applyBorder="1" applyAlignment="1" applyProtection="1">
      <alignment horizontal="center" vertical="center"/>
    </xf>
    <xf numFmtId="0" fontId="7" fillId="0" borderId="0" xfId="0" applyFont="1" applyFill="1" applyBorder="1" applyAlignment="1" applyProtection="1">
      <alignment vertical="center" textRotation="90"/>
      <protection hidden="1"/>
    </xf>
    <xf numFmtId="0" fontId="7" fillId="5" borderId="1" xfId="0" applyFont="1" applyFill="1" applyBorder="1" applyAlignment="1" applyProtection="1">
      <alignment horizontal="center"/>
      <protection hidden="1"/>
    </xf>
    <xf numFmtId="0" fontId="7" fillId="5" borderId="2" xfId="0" applyFont="1" applyFill="1" applyBorder="1" applyAlignment="1" applyProtection="1">
      <alignment horizontal="center"/>
      <protection hidden="1"/>
    </xf>
    <xf numFmtId="0" fontId="7" fillId="0" borderId="15" xfId="0" applyFont="1" applyFill="1" applyBorder="1" applyAlignment="1" applyProtection="1">
      <alignment vertical="center" textRotation="90"/>
      <protection hidden="1"/>
    </xf>
    <xf numFmtId="17" fontId="7" fillId="0" borderId="3" xfId="0" applyNumberFormat="1" applyFont="1" applyBorder="1" applyAlignment="1" applyProtection="1">
      <alignment horizontal="center"/>
      <protection hidden="1"/>
    </xf>
    <xf numFmtId="0" fontId="7" fillId="0" borderId="3" xfId="0" applyFont="1" applyBorder="1" applyAlignment="1" applyProtection="1">
      <alignment horizontal="center"/>
      <protection hidden="1"/>
    </xf>
    <xf numFmtId="0" fontId="9" fillId="8" borderId="1" xfId="0" applyFont="1" applyFill="1" applyBorder="1" applyAlignment="1" applyProtection="1">
      <alignment horizontal="center" vertical="center"/>
    </xf>
    <xf numFmtId="0" fontId="9" fillId="8" borderId="2" xfId="0" applyFont="1" applyFill="1" applyBorder="1" applyAlignment="1" applyProtection="1">
      <alignment horizontal="center" vertical="center"/>
    </xf>
    <xf numFmtId="0" fontId="7" fillId="0" borderId="1" xfId="0" applyFont="1" applyBorder="1" applyAlignment="1" applyProtection="1">
      <alignment vertical="center"/>
      <protection hidden="1"/>
    </xf>
    <xf numFmtId="165" fontId="8" fillId="0" borderId="2" xfId="0" applyNumberFormat="1" applyFont="1" applyFill="1" applyBorder="1" applyAlignment="1" applyProtection="1">
      <alignment horizontal="center" vertical="center"/>
      <protection hidden="1"/>
    </xf>
    <xf numFmtId="0" fontId="8" fillId="0" borderId="2" xfId="0" applyFont="1" applyBorder="1" applyAlignment="1" applyProtection="1">
      <alignment vertical="center"/>
      <protection hidden="1"/>
    </xf>
    <xf numFmtId="0" fontId="0" fillId="0" borderId="37" xfId="0" applyBorder="1" applyAlignment="1">
      <alignment horizontal="center"/>
    </xf>
    <xf numFmtId="0" fontId="0" fillId="0" borderId="38" xfId="0" applyBorder="1" applyAlignment="1">
      <alignment horizontal="center"/>
    </xf>
    <xf numFmtId="17" fontId="7" fillId="0" borderId="3" xfId="0" applyNumberFormat="1" applyFont="1" applyFill="1" applyBorder="1" applyAlignment="1" applyProtection="1">
      <alignment horizontal="center"/>
      <protection hidden="1"/>
    </xf>
    <xf numFmtId="0" fontId="0" fillId="10" borderId="0" xfId="0" applyFill="1" applyAlignment="1">
      <alignment horizontal="right"/>
    </xf>
    <xf numFmtId="0" fontId="19" fillId="0" borderId="37" xfId="1" applyFont="1" applyBorder="1" applyAlignment="1" applyProtection="1">
      <alignment horizontal="left" vertical="center" wrapText="1"/>
    </xf>
    <xf numFmtId="0" fontId="19" fillId="0" borderId="36" xfId="1" applyFont="1" applyBorder="1" applyAlignment="1" applyProtection="1">
      <alignment horizontal="left" vertical="center" wrapText="1"/>
    </xf>
    <xf numFmtId="0" fontId="19" fillId="0" borderId="38" xfId="1" applyFont="1" applyBorder="1" applyAlignment="1" applyProtection="1">
      <alignment horizontal="left" vertical="center" wrapText="1"/>
    </xf>
    <xf numFmtId="0" fontId="13" fillId="0" borderId="27" xfId="1" applyFont="1" applyBorder="1" applyAlignment="1" applyProtection="1">
      <alignment horizontal="left" vertical="center"/>
    </xf>
    <xf numFmtId="0" fontId="13" fillId="0" borderId="26" xfId="1" applyFont="1" applyBorder="1" applyAlignment="1" applyProtection="1">
      <alignment horizontal="left" vertical="center"/>
    </xf>
    <xf numFmtId="0" fontId="13" fillId="0" borderId="28" xfId="1" applyFont="1" applyBorder="1" applyAlignment="1" applyProtection="1">
      <alignment horizontal="left" vertical="center"/>
    </xf>
    <xf numFmtId="0" fontId="13" fillId="0" borderId="27" xfId="1" applyFont="1" applyBorder="1" applyAlignment="1" applyProtection="1">
      <alignment horizontal="center" vertical="center" wrapText="1"/>
    </xf>
    <xf numFmtId="0" fontId="13" fillId="0" borderId="26" xfId="1" applyFont="1" applyBorder="1" applyAlignment="1" applyProtection="1">
      <alignment horizontal="center" vertical="center" wrapText="1"/>
    </xf>
    <xf numFmtId="0" fontId="13" fillId="0" borderId="28" xfId="1" applyFont="1" applyBorder="1" applyAlignment="1" applyProtection="1">
      <alignment horizontal="center" vertical="center" wrapText="1"/>
    </xf>
    <xf numFmtId="0" fontId="19" fillId="0" borderId="37" xfId="1" applyFont="1" applyFill="1" applyBorder="1" applyAlignment="1" applyProtection="1">
      <alignment horizontal="left" vertical="center" wrapText="1"/>
    </xf>
    <xf numFmtId="0" fontId="19" fillId="0" borderId="36" xfId="1" applyFont="1" applyFill="1" applyBorder="1" applyAlignment="1" applyProtection="1">
      <alignment horizontal="left" vertical="center" wrapText="1"/>
    </xf>
    <xf numFmtId="0" fontId="19" fillId="0" borderId="38" xfId="1" applyFont="1" applyFill="1" applyBorder="1" applyAlignment="1" applyProtection="1">
      <alignment horizontal="left" vertical="center" wrapText="1"/>
    </xf>
    <xf numFmtId="0" fontId="35" fillId="0" borderId="27" xfId="1" applyFont="1" applyFill="1" applyBorder="1" applyAlignment="1" applyProtection="1">
      <alignment horizontal="left" vertical="center" wrapText="1"/>
      <protection locked="0"/>
    </xf>
    <xf numFmtId="0" fontId="35" fillId="0" borderId="26" xfId="1" applyFont="1" applyFill="1" applyBorder="1" applyAlignment="1" applyProtection="1">
      <alignment horizontal="left" vertical="center" wrapText="1"/>
      <protection locked="0"/>
    </xf>
    <xf numFmtId="0" fontId="35" fillId="0" borderId="28" xfId="1" applyFont="1" applyFill="1" applyBorder="1" applyAlignment="1" applyProtection="1">
      <alignment horizontal="left" vertical="center" wrapText="1"/>
      <protection locked="0"/>
    </xf>
    <xf numFmtId="15" fontId="19" fillId="0" borderId="37" xfId="1" applyNumberFormat="1" applyFont="1" applyFill="1" applyBorder="1" applyAlignment="1" applyProtection="1">
      <alignment horizontal="center" vertical="center" wrapText="1"/>
    </xf>
    <xf numFmtId="15" fontId="19" fillId="0" borderId="36" xfId="1" applyNumberFormat="1" applyFont="1" applyFill="1" applyBorder="1" applyAlignment="1" applyProtection="1">
      <alignment horizontal="center" vertical="center" wrapText="1"/>
    </xf>
    <xf numFmtId="15" fontId="19" fillId="0" borderId="27" xfId="1" applyNumberFormat="1" applyFont="1" applyFill="1" applyBorder="1" applyAlignment="1" applyProtection="1">
      <alignment horizontal="center" vertical="center" wrapText="1"/>
    </xf>
    <xf numFmtId="15" fontId="19" fillId="0" borderId="26" xfId="1" applyNumberFormat="1" applyFont="1" applyFill="1" applyBorder="1" applyAlignment="1" applyProtection="1">
      <alignment horizontal="center" vertical="center" wrapText="1"/>
    </xf>
    <xf numFmtId="0" fontId="20" fillId="0" borderId="27" xfId="1" applyFont="1" applyFill="1" applyBorder="1" applyAlignment="1" applyProtection="1">
      <alignment horizontal="center" vertical="center" wrapText="1"/>
      <protection locked="0"/>
    </xf>
    <xf numFmtId="0" fontId="33" fillId="0" borderId="26" xfId="0" applyFont="1" applyBorder="1" applyAlignment="1" applyProtection="1">
      <alignment horizontal="center" vertical="center" wrapText="1"/>
      <protection locked="0"/>
    </xf>
    <xf numFmtId="0" fontId="33" fillId="0" borderId="28" xfId="0" applyFont="1" applyBorder="1" applyAlignment="1" applyProtection="1">
      <alignment horizontal="center" vertical="center" wrapText="1"/>
      <protection locked="0"/>
    </xf>
    <xf numFmtId="0" fontId="0" fillId="0" borderId="36" xfId="0" applyBorder="1" applyAlignment="1" applyProtection="1">
      <alignment horizontal="left" vertical="center" wrapText="1"/>
    </xf>
    <xf numFmtId="0" fontId="0" fillId="0" borderId="38" xfId="0" applyBorder="1" applyAlignment="1" applyProtection="1">
      <alignment horizontal="left" vertical="center" wrapText="1"/>
    </xf>
    <xf numFmtId="15" fontId="19" fillId="0" borderId="37" xfId="1" applyNumberFormat="1" applyFont="1" applyFill="1" applyBorder="1" applyAlignment="1" applyProtection="1">
      <alignment horizontal="left" vertical="center" wrapText="1"/>
    </xf>
    <xf numFmtId="15" fontId="19" fillId="0" borderId="36" xfId="1" applyNumberFormat="1" applyFont="1" applyFill="1" applyBorder="1" applyAlignment="1" applyProtection="1">
      <alignment horizontal="left" vertical="center" wrapText="1"/>
    </xf>
    <xf numFmtId="15" fontId="19" fillId="0" borderId="38" xfId="1" applyNumberFormat="1" applyFont="1" applyFill="1" applyBorder="1" applyAlignment="1" applyProtection="1">
      <alignment horizontal="left" vertical="center" wrapText="1"/>
    </xf>
    <xf numFmtId="15" fontId="19" fillId="0" borderId="27" xfId="1" applyNumberFormat="1" applyFont="1" applyFill="1" applyBorder="1" applyAlignment="1" applyProtection="1">
      <alignment horizontal="left" vertical="center" wrapText="1"/>
    </xf>
    <xf numFmtId="15" fontId="19" fillId="0" borderId="26" xfId="1" applyNumberFormat="1" applyFont="1" applyFill="1" applyBorder="1" applyAlignment="1" applyProtection="1">
      <alignment horizontal="left" vertical="center" wrapText="1"/>
    </xf>
    <xf numFmtId="15" fontId="19" fillId="0" borderId="28" xfId="1" applyNumberFormat="1" applyFont="1" applyFill="1" applyBorder="1" applyAlignment="1" applyProtection="1">
      <alignment horizontal="left" vertical="center" wrapText="1"/>
    </xf>
    <xf numFmtId="0" fontId="19" fillId="0" borderId="37" xfId="1" applyFont="1" applyFill="1" applyBorder="1" applyAlignment="1" applyProtection="1">
      <alignment horizontal="center" vertical="center" wrapText="1"/>
    </xf>
    <xf numFmtId="0" fontId="19" fillId="0" borderId="36" xfId="1" applyFont="1" applyFill="1" applyBorder="1" applyAlignment="1" applyProtection="1">
      <alignment horizontal="center" vertical="center" wrapText="1"/>
    </xf>
    <xf numFmtId="0" fontId="19" fillId="0" borderId="38" xfId="1" applyFont="1" applyFill="1" applyBorder="1" applyAlignment="1" applyProtection="1">
      <alignment horizontal="center" vertical="center" wrapText="1"/>
    </xf>
    <xf numFmtId="0" fontId="19" fillId="0" borderId="27" xfId="1" applyFont="1" applyFill="1" applyBorder="1" applyAlignment="1" applyProtection="1">
      <alignment horizontal="center" vertical="center" wrapText="1"/>
    </xf>
    <xf numFmtId="0" fontId="19" fillId="0" borderId="26" xfId="1" applyFont="1" applyFill="1" applyBorder="1" applyAlignment="1" applyProtection="1">
      <alignment horizontal="center" vertical="center" wrapText="1"/>
    </xf>
    <xf numFmtId="0" fontId="19" fillId="0" borderId="28" xfId="1" applyFont="1" applyFill="1" applyBorder="1" applyAlignment="1" applyProtection="1">
      <alignment horizontal="center" vertical="center" wrapText="1"/>
    </xf>
    <xf numFmtId="167" fontId="13" fillId="0" borderId="27" xfId="1" applyNumberFormat="1" applyFont="1" applyBorder="1" applyAlignment="1" applyProtection="1">
      <alignment horizontal="left" vertical="center" wrapText="1"/>
    </xf>
    <xf numFmtId="0" fontId="13" fillId="0" borderId="26" xfId="1" applyFont="1" applyBorder="1" applyAlignment="1" applyProtection="1">
      <alignment horizontal="left" vertical="center" wrapText="1"/>
    </xf>
    <xf numFmtId="0" fontId="13" fillId="0" borderId="28" xfId="1" applyFont="1" applyBorder="1" applyAlignment="1" applyProtection="1">
      <alignment horizontal="left" vertical="center" wrapText="1"/>
    </xf>
    <xf numFmtId="0" fontId="8" fillId="0" borderId="1" xfId="1" applyFont="1" applyFill="1" applyBorder="1" applyAlignment="1" applyProtection="1">
      <alignment horizontal="left" vertical="center" wrapText="1"/>
    </xf>
    <xf numFmtId="0" fontId="8" fillId="0" borderId="35" xfId="1" applyFont="1" applyFill="1" applyBorder="1" applyAlignment="1" applyProtection="1">
      <alignment horizontal="left" vertical="center" wrapText="1"/>
    </xf>
    <xf numFmtId="0" fontId="8" fillId="0" borderId="2" xfId="1" applyFont="1" applyFill="1" applyBorder="1" applyAlignment="1" applyProtection="1">
      <alignment horizontal="left" vertical="center" wrapText="1"/>
    </xf>
    <xf numFmtId="0" fontId="13" fillId="0" borderId="1" xfId="1" applyFont="1" applyFill="1" applyBorder="1" applyAlignment="1" applyProtection="1">
      <alignment horizontal="center" vertical="center" wrapText="1"/>
    </xf>
    <xf numFmtId="0" fontId="13" fillId="0" borderId="2" xfId="1" applyFont="1" applyFill="1" applyBorder="1" applyAlignment="1" applyProtection="1">
      <alignment horizontal="center" vertical="center" wrapText="1"/>
    </xf>
    <xf numFmtId="0" fontId="13" fillId="0" borderId="37" xfId="1" applyFont="1" applyFill="1" applyBorder="1" applyAlignment="1" applyProtection="1">
      <alignment horizontal="left" vertical="center" wrapText="1"/>
    </xf>
    <xf numFmtId="0" fontId="13" fillId="0" borderId="38" xfId="1" applyFont="1" applyFill="1" applyBorder="1" applyAlignment="1" applyProtection="1">
      <alignment horizontal="left" vertical="center" wrapText="1"/>
    </xf>
    <xf numFmtId="0" fontId="13" fillId="0" borderId="1" xfId="1" applyFont="1" applyFill="1" applyBorder="1" applyAlignment="1" applyProtection="1">
      <alignment horizontal="center" vertical="top" wrapText="1"/>
    </xf>
    <xf numFmtId="0" fontId="13" fillId="0" borderId="2" xfId="1" applyFont="1" applyFill="1" applyBorder="1" applyAlignment="1" applyProtection="1">
      <alignment horizontal="center" vertical="top" wrapText="1"/>
    </xf>
    <xf numFmtId="0" fontId="19" fillId="0" borderId="5" xfId="1" applyFont="1" applyFill="1" applyBorder="1" applyAlignment="1" applyProtection="1">
      <alignment horizontal="center" vertical="center" textRotation="90" wrapText="1"/>
    </xf>
    <xf numFmtId="0" fontId="19" fillId="0" borderId="29" xfId="1" applyFont="1" applyFill="1" applyBorder="1" applyAlignment="1" applyProtection="1">
      <alignment horizontal="center" vertical="center" textRotation="90" wrapText="1"/>
    </xf>
    <xf numFmtId="0" fontId="19" fillId="0" borderId="4" xfId="1" applyFont="1" applyFill="1" applyBorder="1" applyAlignment="1" applyProtection="1">
      <alignment horizontal="center" vertical="center" textRotation="90" wrapText="1"/>
    </xf>
    <xf numFmtId="0" fontId="19" fillId="0" borderId="0" xfId="1" applyFont="1" applyBorder="1" applyAlignment="1" applyProtection="1">
      <alignment horizontal="left" vertical="center" wrapText="1"/>
    </xf>
    <xf numFmtId="0" fontId="20" fillId="0" borderId="27" xfId="1" applyFont="1" applyBorder="1" applyAlignment="1" applyProtection="1">
      <alignment horizontal="left" vertical="center" wrapText="1"/>
    </xf>
    <xf numFmtId="0" fontId="20" fillId="0" borderId="26" xfId="1" applyFont="1" applyBorder="1" applyAlignment="1" applyProtection="1">
      <alignment horizontal="left" vertical="center" wrapText="1"/>
    </xf>
    <xf numFmtId="0" fontId="20" fillId="0" borderId="28" xfId="1" applyFont="1" applyBorder="1" applyAlignment="1" applyProtection="1">
      <alignment horizontal="left" vertical="center" wrapText="1"/>
    </xf>
    <xf numFmtId="0" fontId="20" fillId="0" borderId="27" xfId="1" applyFont="1" applyBorder="1" applyAlignment="1" applyProtection="1">
      <alignment horizontal="center" vertical="center" wrapText="1"/>
    </xf>
    <xf numFmtId="0" fontId="20" fillId="0" borderId="26" xfId="1" applyFont="1" applyBorder="1" applyAlignment="1" applyProtection="1">
      <alignment horizontal="center" vertical="center" wrapText="1"/>
    </xf>
    <xf numFmtId="0" fontId="20" fillId="0" borderId="28" xfId="1" applyFont="1" applyBorder="1" applyAlignment="1" applyProtection="1">
      <alignment horizontal="center" vertical="center" wrapText="1"/>
    </xf>
    <xf numFmtId="0" fontId="20" fillId="0" borderId="27" xfId="1" applyNumberFormat="1" applyFont="1" applyBorder="1" applyAlignment="1" applyProtection="1">
      <alignment horizontal="left" vertical="center" wrapText="1"/>
    </xf>
    <xf numFmtId="0" fontId="20" fillId="0" borderId="26" xfId="1" applyNumberFormat="1" applyFont="1" applyBorder="1" applyAlignment="1" applyProtection="1">
      <alignment horizontal="left" vertical="center" wrapText="1"/>
    </xf>
    <xf numFmtId="0" fontId="20" fillId="0" borderId="28" xfId="1" applyNumberFormat="1" applyFont="1" applyBorder="1" applyAlignment="1" applyProtection="1">
      <alignment horizontal="left" vertical="center" wrapText="1"/>
    </xf>
    <xf numFmtId="0" fontId="20" fillId="0" borderId="27" xfId="1" applyNumberFormat="1" applyFont="1" applyBorder="1" applyAlignment="1" applyProtection="1">
      <alignment horizontal="center" vertical="center" wrapText="1"/>
    </xf>
    <xf numFmtId="0" fontId="20" fillId="0" borderId="26" xfId="1" applyNumberFormat="1" applyFont="1" applyBorder="1" applyAlignment="1" applyProtection="1">
      <alignment horizontal="center" vertical="center" wrapText="1"/>
    </xf>
    <xf numFmtId="0" fontId="20" fillId="0" borderId="28" xfId="1" applyNumberFormat="1" applyFont="1" applyBorder="1" applyAlignment="1" applyProtection="1">
      <alignment horizontal="center" vertical="center" wrapText="1"/>
    </xf>
    <xf numFmtId="165" fontId="20" fillId="0" borderId="27" xfId="1" applyNumberFormat="1" applyFont="1" applyBorder="1" applyAlignment="1" applyProtection="1">
      <alignment horizontal="center" vertical="center" wrapText="1"/>
    </xf>
    <xf numFmtId="165" fontId="20" fillId="0" borderId="26" xfId="1" applyNumberFormat="1" applyFont="1" applyBorder="1" applyAlignment="1" applyProtection="1">
      <alignment horizontal="center" vertical="center" wrapText="1"/>
    </xf>
    <xf numFmtId="165" fontId="20" fillId="0" borderId="28" xfId="1" applyNumberFormat="1" applyFont="1" applyBorder="1" applyAlignment="1" applyProtection="1">
      <alignment horizontal="center" vertical="center" wrapText="1"/>
    </xf>
    <xf numFmtId="0" fontId="19" fillId="0" borderId="37" xfId="1" applyFont="1" applyBorder="1" applyAlignment="1" applyProtection="1">
      <alignment horizontal="center" vertical="center" wrapText="1"/>
    </xf>
    <xf numFmtId="0" fontId="19" fillId="0" borderId="36" xfId="1" applyFont="1" applyBorder="1" applyAlignment="1" applyProtection="1">
      <alignment horizontal="center" vertical="center" wrapText="1"/>
    </xf>
    <xf numFmtId="0" fontId="19" fillId="0" borderId="38" xfId="1" applyFont="1" applyBorder="1" applyAlignment="1" applyProtection="1">
      <alignment horizontal="center" vertical="center" wrapText="1"/>
    </xf>
    <xf numFmtId="0" fontId="20" fillId="0" borderId="36" xfId="1" applyFont="1" applyFill="1" applyBorder="1" applyAlignment="1" applyProtection="1">
      <alignment horizontal="center" vertical="center" wrapText="1"/>
    </xf>
    <xf numFmtId="0" fontId="20" fillId="0" borderId="38" xfId="1" applyFont="1" applyFill="1" applyBorder="1" applyAlignment="1" applyProtection="1">
      <alignment horizontal="center" vertical="center" wrapText="1"/>
    </xf>
    <xf numFmtId="0" fontId="20" fillId="0" borderId="0" xfId="1" applyFont="1" applyFill="1" applyBorder="1" applyAlignment="1" applyProtection="1">
      <alignment horizontal="center" vertical="center" wrapText="1"/>
    </xf>
    <xf numFmtId="0" fontId="20" fillId="0" borderId="15" xfId="1" applyFont="1" applyFill="1" applyBorder="1" applyAlignment="1" applyProtection="1">
      <alignment horizontal="center" vertical="center" wrapText="1"/>
    </xf>
    <xf numFmtId="0" fontId="20" fillId="0" borderId="26" xfId="1" applyFont="1" applyFill="1" applyBorder="1" applyAlignment="1" applyProtection="1">
      <alignment horizontal="center" vertical="center" wrapText="1"/>
    </xf>
    <xf numFmtId="0" fontId="20" fillId="0" borderId="28" xfId="1" applyFont="1" applyFill="1" applyBorder="1" applyAlignment="1" applyProtection="1">
      <alignment horizontal="center" vertical="center" wrapText="1"/>
    </xf>
    <xf numFmtId="0" fontId="23" fillId="0" borderId="36" xfId="1" applyFont="1" applyFill="1" applyBorder="1" applyAlignment="1" applyProtection="1">
      <alignment horizontal="center" vertical="center" wrapText="1"/>
    </xf>
    <xf numFmtId="0" fontId="23" fillId="0" borderId="38" xfId="1" applyFont="1" applyFill="1" applyBorder="1" applyAlignment="1" applyProtection="1">
      <alignment horizontal="center" vertical="center" wrapText="1"/>
    </xf>
    <xf numFmtId="0" fontId="23" fillId="0" borderId="1" xfId="1" applyFont="1" applyFill="1" applyBorder="1" applyAlignment="1" applyProtection="1">
      <alignment horizontal="center" vertical="center" wrapText="1"/>
    </xf>
    <xf numFmtId="0" fontId="23" fillId="0" borderId="35" xfId="1" applyFont="1" applyFill="1" applyBorder="1" applyAlignment="1" applyProtection="1">
      <alignment horizontal="center" vertical="center" wrapText="1"/>
    </xf>
    <xf numFmtId="0" fontId="23" fillId="0" borderId="2" xfId="1" applyFont="1" applyFill="1" applyBorder="1" applyAlignment="1" applyProtection="1">
      <alignment horizontal="center" vertical="center" wrapText="1"/>
    </xf>
    <xf numFmtId="0" fontId="20" fillId="0" borderId="37" xfId="1" applyFont="1" applyFill="1" applyBorder="1" applyAlignment="1" applyProtection="1">
      <alignment horizontal="center" vertical="center" wrapText="1"/>
    </xf>
    <xf numFmtId="0" fontId="20" fillId="0" borderId="33" xfId="1" applyFont="1" applyFill="1" applyBorder="1" applyAlignment="1" applyProtection="1">
      <alignment horizontal="center" vertical="center" wrapText="1"/>
    </xf>
    <xf numFmtId="0" fontId="20" fillId="0" borderId="27" xfId="1" applyFont="1" applyFill="1" applyBorder="1" applyAlignment="1" applyProtection="1">
      <alignment horizontal="center" vertical="center" wrapText="1"/>
    </xf>
    <xf numFmtId="0" fontId="19" fillId="0" borderId="33" xfId="1" applyFont="1" applyFill="1" applyBorder="1" applyAlignment="1" applyProtection="1">
      <alignment horizontal="center" vertical="center" wrapText="1"/>
    </xf>
    <xf numFmtId="0" fontId="19" fillId="0" borderId="0" xfId="1" applyFont="1" applyFill="1" applyBorder="1" applyAlignment="1" applyProtection="1">
      <alignment horizontal="center" vertical="center" wrapText="1"/>
    </xf>
    <xf numFmtId="0" fontId="20" fillId="0" borderId="35" xfId="1" applyFont="1" applyFill="1" applyBorder="1" applyAlignment="1" applyProtection="1">
      <alignment horizontal="center" vertical="center" wrapText="1"/>
    </xf>
    <xf numFmtId="0" fontId="20" fillId="0" borderId="2" xfId="1" applyFont="1" applyFill="1" applyBorder="1" applyAlignment="1" applyProtection="1">
      <alignment horizontal="center" vertical="center" wrapText="1"/>
    </xf>
    <xf numFmtId="1" fontId="20" fillId="0" borderId="37" xfId="1" applyNumberFormat="1" applyFont="1" applyFill="1" applyBorder="1" applyAlignment="1" applyProtection="1">
      <alignment horizontal="center" vertical="center" wrapText="1"/>
    </xf>
    <xf numFmtId="15" fontId="20" fillId="0" borderId="27" xfId="1" applyNumberFormat="1" applyFont="1" applyFill="1" applyBorder="1" applyAlignment="1" applyProtection="1">
      <alignment horizontal="center" vertical="center" wrapText="1"/>
      <protection locked="0"/>
    </xf>
    <xf numFmtId="15" fontId="20" fillId="0" borderId="26" xfId="1" applyNumberFormat="1" applyFont="1" applyFill="1" applyBorder="1" applyAlignment="1" applyProtection="1">
      <alignment horizontal="center" vertical="center" wrapText="1"/>
      <protection locked="0"/>
    </xf>
    <xf numFmtId="15" fontId="20" fillId="0" borderId="28" xfId="1" applyNumberFormat="1" applyFont="1" applyFill="1" applyBorder="1" applyAlignment="1" applyProtection="1">
      <alignment horizontal="center" vertical="center" wrapText="1"/>
      <protection locked="0"/>
    </xf>
    <xf numFmtId="0" fontId="23" fillId="0" borderId="37" xfId="1" applyFont="1" applyFill="1" applyBorder="1" applyAlignment="1" applyProtection="1">
      <alignment horizontal="center" vertical="center" wrapText="1"/>
    </xf>
    <xf numFmtId="0" fontId="20" fillId="0" borderId="1" xfId="1" applyFont="1" applyFill="1" applyBorder="1" applyAlignment="1" applyProtection="1">
      <alignment horizontal="center" vertical="center" wrapText="1"/>
    </xf>
    <xf numFmtId="0" fontId="20" fillId="0" borderId="33" xfId="1" applyFont="1" applyFill="1" applyBorder="1" applyAlignment="1" applyProtection="1">
      <alignment horizontal="left" vertical="center" wrapText="1"/>
      <protection locked="0"/>
    </xf>
    <xf numFmtId="0" fontId="20" fillId="0" borderId="0" xfId="1" applyFont="1" applyFill="1" applyBorder="1" applyAlignment="1" applyProtection="1">
      <alignment horizontal="left" vertical="center" wrapText="1"/>
      <protection locked="0"/>
    </xf>
    <xf numFmtId="0" fontId="20" fillId="0" borderId="15" xfId="1" applyFont="1" applyFill="1" applyBorder="1" applyAlignment="1" applyProtection="1">
      <alignment horizontal="left" vertical="center" wrapText="1"/>
      <protection locked="0"/>
    </xf>
    <xf numFmtId="0" fontId="35" fillId="0" borderId="27" xfId="1" applyFont="1" applyFill="1" applyBorder="1" applyAlignment="1" applyProtection="1">
      <alignment horizontal="center" vertical="center" wrapText="1"/>
      <protection locked="0"/>
    </xf>
    <xf numFmtId="0" fontId="36" fillId="0" borderId="26" xfId="0" applyFont="1" applyBorder="1" applyAlignment="1" applyProtection="1">
      <alignment horizontal="center" vertical="center" wrapText="1"/>
      <protection locked="0"/>
    </xf>
    <xf numFmtId="0" fontId="36" fillId="0" borderId="28" xfId="0" applyFont="1" applyBorder="1" applyAlignment="1" applyProtection="1">
      <alignment horizontal="center" vertical="center" wrapText="1"/>
      <protection locked="0"/>
    </xf>
    <xf numFmtId="167" fontId="20" fillId="0" borderId="27" xfId="1" applyNumberFormat="1" applyFont="1" applyFill="1" applyBorder="1" applyAlignment="1" applyProtection="1">
      <alignment horizontal="center" vertical="center" wrapText="1"/>
    </xf>
    <xf numFmtId="167" fontId="29" fillId="0" borderId="26" xfId="0" applyNumberFormat="1" applyFont="1" applyBorder="1" applyAlignment="1" applyProtection="1">
      <alignment horizontal="center" vertical="center" wrapText="1"/>
    </xf>
    <xf numFmtId="167" fontId="29" fillId="0" borderId="28" xfId="0" applyNumberFormat="1" applyFont="1" applyBorder="1" applyAlignment="1" applyProtection="1">
      <alignment horizontal="center" vertical="center" wrapText="1"/>
    </xf>
    <xf numFmtId="15" fontId="19" fillId="0" borderId="5" xfId="1" applyNumberFormat="1" applyFont="1" applyFill="1" applyBorder="1" applyAlignment="1" applyProtection="1">
      <alignment horizontal="center" vertical="center" textRotation="90" wrapText="1"/>
    </xf>
    <xf numFmtId="15" fontId="19" fillId="0" borderId="29" xfId="1" applyNumberFormat="1" applyFont="1" applyFill="1" applyBorder="1" applyAlignment="1" applyProtection="1">
      <alignment horizontal="center" vertical="center" textRotation="90" wrapText="1"/>
    </xf>
    <xf numFmtId="15" fontId="19" fillId="0" borderId="15" xfId="1" applyNumberFormat="1" applyFont="1" applyFill="1" applyBorder="1" applyAlignment="1" applyProtection="1">
      <alignment horizontal="center" vertical="center" textRotation="90" wrapText="1"/>
    </xf>
    <xf numFmtId="0" fontId="20" fillId="0" borderId="27" xfId="1" applyFont="1" applyFill="1" applyBorder="1" applyAlignment="1" applyProtection="1">
      <alignment horizontal="left" vertical="center" wrapText="1"/>
    </xf>
    <xf numFmtId="0" fontId="20" fillId="0" borderId="26" xfId="1" applyFont="1" applyFill="1" applyBorder="1" applyAlignment="1" applyProtection="1">
      <alignment horizontal="left" vertical="center" wrapText="1"/>
    </xf>
    <xf numFmtId="0" fontId="20" fillId="0" borderId="28" xfId="1" applyFont="1" applyFill="1" applyBorder="1" applyAlignment="1" applyProtection="1">
      <alignment horizontal="left" vertical="center" wrapText="1"/>
    </xf>
    <xf numFmtId="0" fontId="19" fillId="0" borderId="15" xfId="1" applyFont="1" applyFill="1" applyBorder="1" applyAlignment="1" applyProtection="1">
      <alignment horizontal="center" vertical="center" wrapText="1"/>
    </xf>
    <xf numFmtId="165" fontId="13" fillId="0" borderId="37" xfId="1" applyNumberFormat="1" applyFont="1" applyFill="1" applyBorder="1" applyAlignment="1" applyProtection="1">
      <alignment horizontal="center" vertical="center" wrapText="1"/>
    </xf>
    <xf numFmtId="165" fontId="13" fillId="0" borderId="36" xfId="1" applyNumberFormat="1" applyFont="1" applyFill="1" applyBorder="1" applyAlignment="1" applyProtection="1">
      <alignment horizontal="center" vertical="center" wrapText="1"/>
    </xf>
    <xf numFmtId="165" fontId="13" fillId="0" borderId="38" xfId="1" applyNumberFormat="1" applyFont="1" applyFill="1" applyBorder="1" applyAlignment="1" applyProtection="1">
      <alignment horizontal="center" vertical="center" wrapText="1"/>
    </xf>
    <xf numFmtId="165" fontId="13" fillId="0" borderId="27" xfId="1" applyNumberFormat="1" applyFont="1" applyFill="1" applyBorder="1" applyAlignment="1" applyProtection="1">
      <alignment horizontal="center" vertical="center" wrapText="1"/>
    </xf>
    <xf numFmtId="165" fontId="13" fillId="0" borderId="26" xfId="1" applyNumberFormat="1" applyFont="1" applyFill="1" applyBorder="1" applyAlignment="1" applyProtection="1">
      <alignment horizontal="center" vertical="center" wrapText="1"/>
    </xf>
    <xf numFmtId="165" fontId="13" fillId="0" borderId="28" xfId="1" applyNumberFormat="1" applyFont="1" applyFill="1" applyBorder="1" applyAlignment="1" applyProtection="1">
      <alignment horizontal="center" vertical="center" wrapText="1"/>
    </xf>
    <xf numFmtId="0" fontId="15" fillId="0" borderId="36" xfId="1" applyFont="1" applyBorder="1" applyAlignment="1" applyProtection="1">
      <alignment horizontal="left" vertical="center" wrapText="1"/>
    </xf>
    <xf numFmtId="0" fontId="15" fillId="0" borderId="0" xfId="1" applyFont="1" applyBorder="1" applyAlignment="1" applyProtection="1">
      <alignment horizontal="left" vertical="center" wrapText="1"/>
    </xf>
    <xf numFmtId="0" fontId="19" fillId="0" borderId="1" xfId="1" applyFont="1" applyFill="1" applyBorder="1" applyAlignment="1" applyProtection="1">
      <alignment horizontal="center" vertical="center" wrapText="1"/>
    </xf>
    <xf numFmtId="0" fontId="19" fillId="0" borderId="35" xfId="1" applyFont="1" applyFill="1" applyBorder="1" applyAlignment="1" applyProtection="1">
      <alignment horizontal="center" vertical="center" wrapText="1"/>
    </xf>
    <xf numFmtId="0" fontId="23" fillId="0" borderId="1" xfId="1" applyFont="1" applyFill="1" applyBorder="1" applyAlignment="1" applyProtection="1">
      <alignment horizontal="left" vertical="center" wrapText="1"/>
    </xf>
    <xf numFmtId="0" fontId="23" fillId="0" borderId="35" xfId="1" applyFont="1" applyFill="1" applyBorder="1" applyAlignment="1" applyProtection="1">
      <alignment horizontal="left" vertical="center" wrapText="1"/>
    </xf>
    <xf numFmtId="0" fontId="23" fillId="0" borderId="37" xfId="1" applyFont="1" applyFill="1" applyBorder="1" applyAlignment="1" applyProtection="1">
      <alignment horizontal="left" vertical="center" wrapText="1"/>
    </xf>
    <xf numFmtId="0" fontId="23" fillId="0" borderId="36" xfId="1" applyFont="1" applyFill="1" applyBorder="1" applyAlignment="1" applyProtection="1">
      <alignment horizontal="left" vertical="center" wrapText="1"/>
    </xf>
    <xf numFmtId="0" fontId="23" fillId="0" borderId="27" xfId="1" applyFont="1" applyFill="1" applyBorder="1" applyAlignment="1" applyProtection="1">
      <alignment horizontal="left" vertical="center" wrapText="1"/>
    </xf>
    <xf numFmtId="0" fontId="23" fillId="0" borderId="26" xfId="1" applyFont="1" applyFill="1" applyBorder="1" applyAlignment="1" applyProtection="1">
      <alignment horizontal="left" vertical="center" wrapText="1"/>
    </xf>
    <xf numFmtId="0" fontId="8" fillId="0" borderId="1" xfId="1" applyFont="1" applyFill="1" applyBorder="1" applyAlignment="1" applyProtection="1">
      <alignment horizontal="center" vertical="center" wrapText="1"/>
    </xf>
    <xf numFmtId="0" fontId="8" fillId="0" borderId="35" xfId="1" applyFont="1" applyFill="1" applyBorder="1" applyAlignment="1" applyProtection="1">
      <alignment horizontal="center" vertical="center" wrapText="1"/>
    </xf>
    <xf numFmtId="0" fontId="22" fillId="0" borderId="27" xfId="1" applyFont="1" applyBorder="1" applyAlignment="1" applyProtection="1">
      <alignment horizontal="left" vertical="center" wrapText="1"/>
    </xf>
    <xf numFmtId="0" fontId="0" fillId="0" borderId="26" xfId="0" applyBorder="1" applyAlignment="1" applyProtection="1">
      <alignment horizontal="left" vertical="center" wrapText="1"/>
    </xf>
    <xf numFmtId="0" fontId="0" fillId="0" borderId="28" xfId="0" applyBorder="1" applyAlignment="1" applyProtection="1">
      <alignment horizontal="left" vertical="center" wrapText="1"/>
    </xf>
    <xf numFmtId="0" fontId="6" fillId="6" borderId="1" xfId="1" applyFont="1" applyFill="1" applyBorder="1" applyAlignment="1" applyProtection="1">
      <alignment horizontal="center" vertical="center"/>
    </xf>
    <xf numFmtId="0" fontId="6" fillId="6" borderId="35" xfId="1" applyFont="1" applyFill="1" applyBorder="1" applyAlignment="1" applyProtection="1">
      <alignment horizontal="center" vertical="center"/>
    </xf>
    <xf numFmtId="0" fontId="6" fillId="6" borderId="2" xfId="1" applyFont="1" applyFill="1" applyBorder="1" applyAlignment="1" applyProtection="1">
      <alignment horizontal="center" vertical="center"/>
    </xf>
    <xf numFmtId="0" fontId="13" fillId="0" borderId="33" xfId="1" applyFont="1" applyFill="1" applyBorder="1" applyAlignment="1" applyProtection="1">
      <alignment horizontal="left" vertical="top" wrapText="1"/>
      <protection locked="0"/>
    </xf>
    <xf numFmtId="0" fontId="13" fillId="0" borderId="0" xfId="1" applyFont="1" applyFill="1" applyBorder="1" applyAlignment="1" applyProtection="1">
      <alignment horizontal="left" vertical="top" wrapText="1"/>
      <protection locked="0"/>
    </xf>
    <xf numFmtId="0" fontId="13" fillId="0" borderId="15" xfId="1" applyFont="1" applyFill="1" applyBorder="1" applyAlignment="1" applyProtection="1">
      <alignment horizontal="left" vertical="top" wrapText="1"/>
      <protection locked="0"/>
    </xf>
    <xf numFmtId="0" fontId="13" fillId="0" borderId="27" xfId="1" applyFont="1" applyFill="1" applyBorder="1" applyAlignment="1" applyProtection="1">
      <alignment horizontal="left" vertical="top" wrapText="1"/>
      <protection locked="0"/>
    </xf>
    <xf numFmtId="0" fontId="13" fillId="0" borderId="26" xfId="1" applyFont="1" applyFill="1" applyBorder="1" applyAlignment="1" applyProtection="1">
      <alignment horizontal="left" vertical="top" wrapText="1"/>
      <protection locked="0"/>
    </xf>
    <xf numFmtId="0" fontId="13" fillId="0" borderId="28" xfId="1" applyFont="1" applyFill="1" applyBorder="1" applyAlignment="1" applyProtection="1">
      <alignment horizontal="left" vertical="top" wrapText="1"/>
      <protection locked="0"/>
    </xf>
    <xf numFmtId="15" fontId="19" fillId="0" borderId="1" xfId="1" applyNumberFormat="1" applyFont="1" applyFill="1" applyBorder="1" applyAlignment="1" applyProtection="1">
      <alignment horizontal="center" vertical="center" wrapText="1"/>
    </xf>
    <xf numFmtId="15" fontId="19" fillId="0" borderId="35" xfId="1" applyNumberFormat="1" applyFont="1" applyFill="1" applyBorder="1" applyAlignment="1" applyProtection="1">
      <alignment horizontal="center" vertical="center" wrapText="1"/>
    </xf>
    <xf numFmtId="15" fontId="19" fillId="0" borderId="2" xfId="1" applyNumberFormat="1" applyFont="1" applyFill="1" applyBorder="1" applyAlignment="1" applyProtection="1">
      <alignment horizontal="center" vertical="center" wrapText="1"/>
    </xf>
    <xf numFmtId="0" fontId="19" fillId="0" borderId="1" xfId="1" applyFont="1" applyBorder="1" applyAlignment="1" applyProtection="1">
      <alignment horizontal="center" vertical="center" wrapText="1"/>
    </xf>
    <xf numFmtId="0" fontId="19" fillId="0" borderId="35" xfId="1" applyFont="1" applyBorder="1" applyAlignment="1" applyProtection="1">
      <alignment horizontal="center" vertical="center" wrapText="1"/>
    </xf>
    <xf numFmtId="0" fontId="19" fillId="0" borderId="2" xfId="1" applyFont="1" applyBorder="1" applyAlignment="1" applyProtection="1">
      <alignment horizontal="center" vertical="center" wrapText="1"/>
    </xf>
    <xf numFmtId="167" fontId="13" fillId="0" borderId="27" xfId="1" applyNumberFormat="1" applyFont="1" applyBorder="1" applyAlignment="1" applyProtection="1">
      <alignment horizontal="center" vertical="center" wrapText="1"/>
    </xf>
    <xf numFmtId="167" fontId="0" fillId="0" borderId="26" xfId="0" applyNumberFormat="1" applyBorder="1" applyAlignment="1" applyProtection="1">
      <alignment horizontal="center" vertical="center" wrapText="1"/>
    </xf>
    <xf numFmtId="167" fontId="0" fillId="0" borderId="28" xfId="0" applyNumberFormat="1" applyBorder="1" applyAlignment="1" applyProtection="1">
      <alignment horizontal="center" vertical="center" wrapText="1"/>
    </xf>
    <xf numFmtId="167" fontId="20" fillId="0" borderId="27" xfId="1" applyNumberFormat="1" applyFont="1" applyBorder="1" applyAlignment="1" applyProtection="1">
      <alignment horizontal="center" vertical="center" wrapText="1"/>
    </xf>
    <xf numFmtId="167" fontId="0" fillId="0" borderId="26" xfId="0" applyNumberFormat="1" applyFill="1" applyBorder="1" applyAlignment="1" applyProtection="1">
      <alignment horizontal="center" vertical="center" wrapText="1"/>
    </xf>
    <xf numFmtId="167" fontId="0" fillId="0" borderId="28" xfId="0" applyNumberFormat="1" applyFill="1" applyBorder="1" applyAlignment="1" applyProtection="1">
      <alignment horizontal="center" vertical="center" wrapText="1"/>
    </xf>
    <xf numFmtId="0" fontId="19" fillId="0" borderId="1" xfId="1" applyFont="1" applyFill="1" applyBorder="1" applyAlignment="1" applyProtection="1">
      <alignment horizontal="left" vertical="center" wrapText="1"/>
    </xf>
    <xf numFmtId="0" fontId="19" fillId="0" borderId="35" xfId="1" applyFont="1" applyFill="1" applyBorder="1" applyAlignment="1" applyProtection="1">
      <alignment horizontal="left" vertical="center" wrapText="1"/>
    </xf>
    <xf numFmtId="0" fontId="19" fillId="0" borderId="2" xfId="1" applyFont="1" applyFill="1" applyBorder="1" applyAlignment="1" applyProtection="1">
      <alignment horizontal="left" vertical="center" wrapText="1"/>
    </xf>
    <xf numFmtId="0" fontId="8" fillId="0" borderId="37" xfId="1" applyFont="1" applyFill="1" applyBorder="1" applyAlignment="1" applyProtection="1">
      <alignment horizontal="left" vertical="top" wrapText="1"/>
    </xf>
    <xf numFmtId="0" fontId="8" fillId="0" borderId="36" xfId="1" applyFont="1" applyFill="1" applyBorder="1" applyAlignment="1" applyProtection="1">
      <alignment horizontal="left" vertical="top" wrapText="1"/>
    </xf>
    <xf numFmtId="0" fontId="8" fillId="0" borderId="38" xfId="1" applyFont="1" applyFill="1" applyBorder="1" applyAlignment="1" applyProtection="1">
      <alignment horizontal="left" vertical="top" wrapText="1"/>
    </xf>
    <xf numFmtId="164" fontId="8" fillId="0" borderId="3" xfId="0" applyNumberFormat="1" applyFont="1" applyFill="1" applyBorder="1" applyAlignment="1" applyProtection="1">
      <alignment horizontal="center"/>
      <protection hidden="1"/>
    </xf>
  </cellXfs>
  <cellStyles count="2">
    <cellStyle name="Normal" xfId="0" builtinId="0"/>
    <cellStyle name="Normal 2" xfId="1"/>
  </cellStyles>
  <dxfs count="4">
    <dxf>
      <font>
        <b/>
        <i val="0"/>
        <condense val="0"/>
        <extend val="0"/>
        <color indexed="13"/>
      </font>
      <fill>
        <patternFill>
          <bgColor indexed="10"/>
        </patternFill>
      </fill>
    </dxf>
    <dxf>
      <font>
        <b/>
        <i val="0"/>
        <color rgb="FFFFFF00"/>
      </font>
      <fill>
        <patternFill>
          <bgColor rgb="FFFF0000"/>
        </patternFill>
      </fill>
    </dxf>
    <dxf>
      <font>
        <b/>
        <i val="0"/>
        <color rgb="FFFFFF00"/>
      </font>
      <fill>
        <patternFill>
          <bgColor rgb="FFFF0000"/>
        </patternFill>
      </fill>
    </dxf>
    <dxf>
      <font>
        <color theme="0"/>
      </font>
    </dxf>
  </dxfs>
  <tableStyles count="0" defaultTableStyle="TableStyleMedium2" defaultPivotStyle="PivotStyleLight16"/>
  <colors>
    <mruColors>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50800</xdr:colOff>
          <xdr:row>28</xdr:row>
          <xdr:rowOff>184150</xdr:rowOff>
        </xdr:from>
        <xdr:to>
          <xdr:col>21</xdr:col>
          <xdr:colOff>31750</xdr:colOff>
          <xdr:row>30</xdr:row>
          <xdr:rowOff>12700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29</xdr:row>
          <xdr:rowOff>184150</xdr:rowOff>
        </xdr:from>
        <xdr:to>
          <xdr:col>21</xdr:col>
          <xdr:colOff>38100</xdr:colOff>
          <xdr:row>31</xdr:row>
          <xdr:rowOff>12700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30</xdr:row>
          <xdr:rowOff>184150</xdr:rowOff>
        </xdr:from>
        <xdr:to>
          <xdr:col>21</xdr:col>
          <xdr:colOff>38100</xdr:colOff>
          <xdr:row>32</xdr:row>
          <xdr:rowOff>12700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31</xdr:row>
          <xdr:rowOff>184150</xdr:rowOff>
        </xdr:from>
        <xdr:to>
          <xdr:col>21</xdr:col>
          <xdr:colOff>38100</xdr:colOff>
          <xdr:row>33</xdr:row>
          <xdr:rowOff>12700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32</xdr:row>
          <xdr:rowOff>184150</xdr:rowOff>
        </xdr:from>
        <xdr:to>
          <xdr:col>21</xdr:col>
          <xdr:colOff>38100</xdr:colOff>
          <xdr:row>34</xdr:row>
          <xdr:rowOff>12700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33</xdr:row>
          <xdr:rowOff>184150</xdr:rowOff>
        </xdr:from>
        <xdr:to>
          <xdr:col>21</xdr:col>
          <xdr:colOff>38100</xdr:colOff>
          <xdr:row>35</xdr:row>
          <xdr:rowOff>12700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33</xdr:row>
          <xdr:rowOff>184150</xdr:rowOff>
        </xdr:from>
        <xdr:to>
          <xdr:col>23</xdr:col>
          <xdr:colOff>38100</xdr:colOff>
          <xdr:row>35</xdr:row>
          <xdr:rowOff>12700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32</xdr:row>
          <xdr:rowOff>184150</xdr:rowOff>
        </xdr:from>
        <xdr:to>
          <xdr:col>23</xdr:col>
          <xdr:colOff>31750</xdr:colOff>
          <xdr:row>34</xdr:row>
          <xdr:rowOff>12700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31</xdr:row>
          <xdr:rowOff>184150</xdr:rowOff>
        </xdr:from>
        <xdr:to>
          <xdr:col>23</xdr:col>
          <xdr:colOff>38100</xdr:colOff>
          <xdr:row>33</xdr:row>
          <xdr:rowOff>12700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30</xdr:row>
          <xdr:rowOff>184150</xdr:rowOff>
        </xdr:from>
        <xdr:to>
          <xdr:col>23</xdr:col>
          <xdr:colOff>38100</xdr:colOff>
          <xdr:row>32</xdr:row>
          <xdr:rowOff>12700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29</xdr:row>
          <xdr:rowOff>184150</xdr:rowOff>
        </xdr:from>
        <xdr:to>
          <xdr:col>23</xdr:col>
          <xdr:colOff>38100</xdr:colOff>
          <xdr:row>31</xdr:row>
          <xdr:rowOff>12700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28</xdr:row>
          <xdr:rowOff>184150</xdr:rowOff>
        </xdr:from>
        <xdr:to>
          <xdr:col>23</xdr:col>
          <xdr:colOff>31750</xdr:colOff>
          <xdr:row>30</xdr:row>
          <xdr:rowOff>12700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38100</xdr:colOff>
          <xdr:row>28</xdr:row>
          <xdr:rowOff>184150</xdr:rowOff>
        </xdr:from>
        <xdr:to>
          <xdr:col>46</xdr:col>
          <xdr:colOff>19050</xdr:colOff>
          <xdr:row>30</xdr:row>
          <xdr:rowOff>12700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38100</xdr:colOff>
          <xdr:row>29</xdr:row>
          <xdr:rowOff>184150</xdr:rowOff>
        </xdr:from>
        <xdr:to>
          <xdr:col>46</xdr:col>
          <xdr:colOff>31750</xdr:colOff>
          <xdr:row>31</xdr:row>
          <xdr:rowOff>12700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38100</xdr:colOff>
          <xdr:row>30</xdr:row>
          <xdr:rowOff>184150</xdr:rowOff>
        </xdr:from>
        <xdr:to>
          <xdr:col>46</xdr:col>
          <xdr:colOff>31750</xdr:colOff>
          <xdr:row>32</xdr:row>
          <xdr:rowOff>12700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38100</xdr:colOff>
          <xdr:row>31</xdr:row>
          <xdr:rowOff>184150</xdr:rowOff>
        </xdr:from>
        <xdr:to>
          <xdr:col>46</xdr:col>
          <xdr:colOff>31750</xdr:colOff>
          <xdr:row>33</xdr:row>
          <xdr:rowOff>12700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38100</xdr:colOff>
          <xdr:row>32</xdr:row>
          <xdr:rowOff>184150</xdr:rowOff>
        </xdr:from>
        <xdr:to>
          <xdr:col>46</xdr:col>
          <xdr:colOff>31750</xdr:colOff>
          <xdr:row>34</xdr:row>
          <xdr:rowOff>12700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38100</xdr:colOff>
          <xdr:row>33</xdr:row>
          <xdr:rowOff>184150</xdr:rowOff>
        </xdr:from>
        <xdr:to>
          <xdr:col>46</xdr:col>
          <xdr:colOff>31750</xdr:colOff>
          <xdr:row>35</xdr:row>
          <xdr:rowOff>12700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33</xdr:row>
          <xdr:rowOff>184150</xdr:rowOff>
        </xdr:from>
        <xdr:to>
          <xdr:col>48</xdr:col>
          <xdr:colOff>31750</xdr:colOff>
          <xdr:row>35</xdr:row>
          <xdr:rowOff>12700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32</xdr:row>
          <xdr:rowOff>184150</xdr:rowOff>
        </xdr:from>
        <xdr:to>
          <xdr:col>48</xdr:col>
          <xdr:colOff>31750</xdr:colOff>
          <xdr:row>34</xdr:row>
          <xdr:rowOff>12700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31</xdr:row>
          <xdr:rowOff>184150</xdr:rowOff>
        </xdr:from>
        <xdr:to>
          <xdr:col>48</xdr:col>
          <xdr:colOff>31750</xdr:colOff>
          <xdr:row>33</xdr:row>
          <xdr:rowOff>12700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30</xdr:row>
          <xdr:rowOff>184150</xdr:rowOff>
        </xdr:from>
        <xdr:to>
          <xdr:col>48</xdr:col>
          <xdr:colOff>31750</xdr:colOff>
          <xdr:row>32</xdr:row>
          <xdr:rowOff>12700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29</xdr:row>
          <xdr:rowOff>184150</xdr:rowOff>
        </xdr:from>
        <xdr:to>
          <xdr:col>48</xdr:col>
          <xdr:colOff>31750</xdr:colOff>
          <xdr:row>31</xdr:row>
          <xdr:rowOff>12700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31750</xdr:colOff>
          <xdr:row>28</xdr:row>
          <xdr:rowOff>184150</xdr:rowOff>
        </xdr:from>
        <xdr:to>
          <xdr:col>48</xdr:col>
          <xdr:colOff>19050</xdr:colOff>
          <xdr:row>30</xdr:row>
          <xdr:rowOff>12700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17</xdr:row>
          <xdr:rowOff>76200</xdr:rowOff>
        </xdr:from>
        <xdr:to>
          <xdr:col>28</xdr:col>
          <xdr:colOff>57150</xdr:colOff>
          <xdr:row>18</xdr:row>
          <xdr:rowOff>95250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17</xdr:row>
          <xdr:rowOff>76200</xdr:rowOff>
        </xdr:from>
        <xdr:to>
          <xdr:col>39</xdr:col>
          <xdr:colOff>133350</xdr:colOff>
          <xdr:row>18</xdr:row>
          <xdr:rowOff>95250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68"/>
  <sheetViews>
    <sheetView view="pageBreakPreview" topLeftCell="I7" zoomScale="80" zoomScaleNormal="85" zoomScaleSheetLayoutView="80" workbookViewId="0">
      <selection activeCell="K9" sqref="K9"/>
    </sheetView>
  </sheetViews>
  <sheetFormatPr defaultRowHeight="14.5" x14ac:dyDescent="0.35"/>
  <cols>
    <col min="1" max="1" width="2.81640625" customWidth="1"/>
    <col min="3" max="3" width="16.453125" customWidth="1"/>
    <col min="4" max="4" width="18.1796875" bestFit="1" customWidth="1"/>
    <col min="5" max="5" width="11.54296875" customWidth="1"/>
    <col min="6" max="6" width="10.81640625" customWidth="1"/>
    <col min="7" max="7" width="13" customWidth="1"/>
    <col min="8" max="8" width="14.1796875" customWidth="1"/>
    <col min="9" max="9" width="11.1796875" customWidth="1"/>
    <col min="10" max="11" width="12.26953125" customWidth="1"/>
    <col min="12" max="12" width="11.453125" customWidth="1"/>
    <col min="13" max="13" width="11.1796875" customWidth="1"/>
  </cols>
  <sheetData>
    <row r="1" spans="1:21" ht="18" customHeight="1" thickBot="1" x14ac:dyDescent="0.4">
      <c r="A1" s="3"/>
      <c r="B1" s="3"/>
      <c r="C1" s="3"/>
      <c r="D1" s="3"/>
      <c r="E1" s="3"/>
      <c r="F1" s="3"/>
      <c r="G1" s="3"/>
      <c r="H1" s="3"/>
      <c r="I1" s="3"/>
      <c r="J1" s="3"/>
      <c r="K1" s="3"/>
      <c r="L1" s="3"/>
      <c r="M1" s="3"/>
      <c r="N1" s="3"/>
      <c r="O1" s="3"/>
      <c r="P1" s="3"/>
    </row>
    <row r="2" spans="1:21" ht="17.25" customHeight="1" thickBot="1" x14ac:dyDescent="0.4">
      <c r="A2" s="3"/>
      <c r="B2" s="3"/>
      <c r="C2" s="51" t="s">
        <v>0</v>
      </c>
      <c r="D2" s="87" t="s">
        <v>1</v>
      </c>
      <c r="E2" s="3"/>
      <c r="F2" s="156" t="s">
        <v>2</v>
      </c>
      <c r="G2" s="157"/>
      <c r="H2" s="154"/>
      <c r="I2" s="155"/>
      <c r="M2" s="3"/>
      <c r="N2" s="3"/>
      <c r="O2" s="3"/>
      <c r="P2" s="3"/>
    </row>
    <row r="3" spans="1:21" ht="17.25" customHeight="1" thickBot="1" x14ac:dyDescent="0.4">
      <c r="A3" s="3"/>
      <c r="B3" s="3"/>
      <c r="C3" s="53"/>
      <c r="D3" s="54"/>
      <c r="E3" s="3"/>
      <c r="F3" s="3"/>
      <c r="G3" s="52"/>
      <c r="H3" s="3"/>
      <c r="I3" s="3"/>
      <c r="K3" s="170" t="s">
        <v>3</v>
      </c>
      <c r="L3" s="171"/>
      <c r="M3" s="172"/>
      <c r="N3" s="3"/>
      <c r="O3" s="3"/>
      <c r="P3" s="3"/>
    </row>
    <row r="4" spans="1:21" ht="17.25" customHeight="1" thickBot="1" x14ac:dyDescent="0.4">
      <c r="A4" s="3"/>
      <c r="B4" s="3"/>
      <c r="C4" s="45"/>
      <c r="D4" s="156" t="s">
        <v>4</v>
      </c>
      <c r="E4" s="157"/>
      <c r="F4" s="156" t="s">
        <v>5</v>
      </c>
      <c r="G4" s="157"/>
      <c r="H4" s="140" t="s">
        <v>6</v>
      </c>
      <c r="I4" s="140" t="s">
        <v>7</v>
      </c>
      <c r="K4" s="46" t="s">
        <v>8</v>
      </c>
      <c r="L4" s="141" t="s">
        <v>9</v>
      </c>
      <c r="M4" s="1" t="s">
        <v>10</v>
      </c>
    </row>
    <row r="5" spans="1:21" ht="17.25" customHeight="1" thickBot="1" x14ac:dyDescent="0.4">
      <c r="A5" s="3"/>
      <c r="B5" s="55"/>
      <c r="C5" s="139" t="s">
        <v>11</v>
      </c>
      <c r="D5" s="164"/>
      <c r="E5" s="165"/>
      <c r="F5" s="165"/>
      <c r="G5" s="165"/>
      <c r="H5" s="142"/>
      <c r="I5" s="119"/>
      <c r="K5" s="47"/>
      <c r="L5" s="49"/>
      <c r="M5" s="48"/>
    </row>
    <row r="6" spans="1:21" ht="17.25" customHeight="1" thickBot="1" x14ac:dyDescent="0.4">
      <c r="A6" s="3"/>
      <c r="B6" s="3"/>
      <c r="C6" s="139" t="s">
        <v>14</v>
      </c>
      <c r="D6" s="166"/>
      <c r="E6" s="167"/>
      <c r="F6" s="167"/>
      <c r="G6" s="167"/>
      <c r="H6" s="146"/>
      <c r="I6" s="126"/>
      <c r="K6" s="3"/>
      <c r="L6" s="3"/>
      <c r="M6" s="3"/>
    </row>
    <row r="7" spans="1:21" ht="17.25" customHeight="1" thickBot="1" x14ac:dyDescent="0.4">
      <c r="A7" s="3"/>
      <c r="B7" s="3"/>
      <c r="C7" s="139" t="s">
        <v>15</v>
      </c>
      <c r="D7" s="168" t="s">
        <v>16</v>
      </c>
      <c r="E7" s="169"/>
      <c r="F7" s="169" t="s">
        <v>17</v>
      </c>
      <c r="G7" s="169"/>
      <c r="H7" s="152" t="s">
        <v>188</v>
      </c>
      <c r="I7" s="86" t="s">
        <v>18</v>
      </c>
      <c r="K7" s="170" t="s">
        <v>19</v>
      </c>
      <c r="L7" s="171"/>
      <c r="M7" s="172"/>
    </row>
    <row r="8" spans="1:21" ht="17.25" customHeight="1" thickBot="1" x14ac:dyDescent="0.4">
      <c r="A8" s="3"/>
      <c r="B8" s="3"/>
      <c r="C8" s="3"/>
      <c r="D8" s="3"/>
      <c r="E8" s="3"/>
      <c r="F8" s="3"/>
      <c r="G8" s="3"/>
      <c r="H8" s="56"/>
      <c r="I8" s="3"/>
      <c r="K8" s="46" t="s">
        <v>8</v>
      </c>
      <c r="L8" s="141" t="s">
        <v>9</v>
      </c>
      <c r="M8" s="1" t="s">
        <v>10</v>
      </c>
      <c r="O8" s="3"/>
      <c r="P8" s="3" t="s">
        <v>20</v>
      </c>
      <c r="Q8" s="3"/>
    </row>
    <row r="9" spans="1:21" ht="17.25" customHeight="1" thickBot="1" x14ac:dyDescent="0.4">
      <c r="A9" s="3"/>
      <c r="B9" s="2"/>
      <c r="C9" s="57" t="s">
        <v>21</v>
      </c>
      <c r="D9" s="132" t="s">
        <v>22</v>
      </c>
      <c r="E9" s="50"/>
      <c r="F9" s="50"/>
      <c r="G9" s="50"/>
      <c r="H9" s="58" t="s">
        <v>23</v>
      </c>
      <c r="I9" s="3"/>
      <c r="K9" s="47" t="s">
        <v>167</v>
      </c>
      <c r="L9" s="49"/>
      <c r="M9" s="48"/>
    </row>
    <row r="10" spans="1:21" ht="17.25" customHeight="1" thickBot="1" x14ac:dyDescent="0.4">
      <c r="A10" s="3"/>
      <c r="B10" s="2"/>
      <c r="C10" s="57" t="s">
        <v>24</v>
      </c>
      <c r="D10" s="133" t="s">
        <v>25</v>
      </c>
      <c r="E10" s="177" t="str">
        <f>IF(D10="SIMULATOR","SELECT SIM BELOW",H9)</f>
        <v>ENTER A/C BUNO</v>
      </c>
      <c r="F10" s="178"/>
      <c r="G10" s="56"/>
      <c r="H10" s="56"/>
      <c r="I10" s="45"/>
      <c r="P10" t="s">
        <v>26</v>
      </c>
    </row>
    <row r="11" spans="1:21" ht="17.25" customHeight="1" thickBot="1" x14ac:dyDescent="0.4">
      <c r="A11" s="3"/>
      <c r="B11" s="2"/>
      <c r="C11" s="51" t="s">
        <v>27</v>
      </c>
      <c r="D11" s="132"/>
      <c r="E11" s="179"/>
      <c r="F11" s="180"/>
      <c r="G11" s="56"/>
      <c r="H11" s="56"/>
      <c r="I11" s="3"/>
      <c r="K11" s="170" t="s">
        <v>28</v>
      </c>
      <c r="L11" s="171"/>
      <c r="M11" s="172"/>
      <c r="N11" s="3"/>
      <c r="P11" s="123" t="s">
        <v>29</v>
      </c>
      <c r="Q11" s="123"/>
      <c r="R11" s="123"/>
      <c r="S11" s="123"/>
      <c r="T11" s="123"/>
      <c r="U11" s="100" t="s">
        <v>34</v>
      </c>
    </row>
    <row r="12" spans="1:21" ht="17.25" customHeight="1" thickBot="1" x14ac:dyDescent="0.4">
      <c r="A12" s="3"/>
      <c r="B12" s="2"/>
      <c r="C12" s="59" t="s">
        <v>30</v>
      </c>
      <c r="D12" s="133"/>
      <c r="E12" s="50"/>
      <c r="F12" s="50"/>
      <c r="G12" s="3"/>
      <c r="H12" s="3"/>
      <c r="I12" s="3"/>
      <c r="K12" s="46" t="s">
        <v>8</v>
      </c>
      <c r="L12" s="141" t="s">
        <v>9</v>
      </c>
      <c r="M12" s="1" t="s">
        <v>10</v>
      </c>
      <c r="N12" s="3"/>
    </row>
    <row r="13" spans="1:21" ht="16" thickBot="1" x14ac:dyDescent="0.4">
      <c r="A13" s="3"/>
      <c r="B13" s="2"/>
      <c r="C13" s="59" t="s">
        <v>31</v>
      </c>
      <c r="D13" s="151"/>
      <c r="E13" s="50"/>
      <c r="F13" s="50"/>
      <c r="G13" s="156" t="s">
        <v>32</v>
      </c>
      <c r="H13" s="157"/>
      <c r="I13" s="3"/>
      <c r="K13" s="129"/>
      <c r="L13" s="130"/>
      <c r="M13" s="131"/>
      <c r="N13" s="3"/>
      <c r="P13" s="122" t="s">
        <v>33</v>
      </c>
      <c r="Q13" s="123"/>
      <c r="R13" s="123"/>
      <c r="S13" s="123"/>
      <c r="T13" s="123"/>
      <c r="U13" s="100" t="s">
        <v>189</v>
      </c>
    </row>
    <row r="14" spans="1:21" ht="15" thickBot="1" x14ac:dyDescent="0.4">
      <c r="A14" s="3"/>
      <c r="B14" s="2"/>
      <c r="C14" s="3"/>
      <c r="D14" s="3"/>
      <c r="E14" s="3"/>
      <c r="F14" s="50"/>
      <c r="G14" s="175" t="s">
        <v>35</v>
      </c>
      <c r="H14" s="176"/>
      <c r="I14" s="3"/>
    </row>
    <row r="15" spans="1:21" ht="15" thickBot="1" x14ac:dyDescent="0.4">
      <c r="A15" s="3"/>
      <c r="B15" s="2"/>
      <c r="C15" s="156" t="s">
        <v>36</v>
      </c>
      <c r="D15" s="157"/>
      <c r="E15" s="151"/>
      <c r="F15" s="50"/>
      <c r="G15" s="156" t="s">
        <v>37</v>
      </c>
      <c r="H15" s="157"/>
      <c r="I15" s="45"/>
      <c r="K15" s="170" t="s">
        <v>38</v>
      </c>
      <c r="L15" s="171"/>
      <c r="M15" s="172"/>
      <c r="R15" t="s">
        <v>39</v>
      </c>
    </row>
    <row r="16" spans="1:21" ht="15" thickBot="1" x14ac:dyDescent="0.4">
      <c r="A16" s="3"/>
      <c r="B16" s="2"/>
      <c r="C16" s="156" t="s">
        <v>40</v>
      </c>
      <c r="D16" s="157"/>
      <c r="E16" s="153"/>
      <c r="F16" s="45"/>
      <c r="G16" s="175" t="s">
        <v>35</v>
      </c>
      <c r="H16" s="176"/>
      <c r="I16" s="45"/>
      <c r="K16" s="46" t="s">
        <v>8</v>
      </c>
      <c r="L16" s="141" t="s">
        <v>9</v>
      </c>
      <c r="M16" s="1" t="s">
        <v>10</v>
      </c>
      <c r="O16" s="3"/>
      <c r="P16" s="3"/>
      <c r="R16" s="210" t="s">
        <v>41</v>
      </c>
      <c r="S16" s="211"/>
      <c r="T16" s="101" t="s">
        <v>42</v>
      </c>
    </row>
    <row r="17" spans="1:21" ht="16" thickBot="1" x14ac:dyDescent="0.4">
      <c r="A17" s="3"/>
      <c r="B17" s="2"/>
      <c r="C17" s="45"/>
      <c r="D17" s="45"/>
      <c r="E17" s="45"/>
      <c r="F17" s="45"/>
      <c r="G17" s="45"/>
      <c r="H17" s="45"/>
      <c r="I17" s="45"/>
      <c r="J17" s="45"/>
      <c r="K17" s="129"/>
      <c r="L17" s="130"/>
      <c r="M17" s="131"/>
      <c r="N17" s="2"/>
      <c r="O17" s="3"/>
      <c r="P17" s="3"/>
      <c r="R17" s="102" t="s">
        <v>43</v>
      </c>
      <c r="S17" s="103" t="s">
        <v>44</v>
      </c>
      <c r="T17" s="104" t="s">
        <v>44</v>
      </c>
      <c r="U17" s="105"/>
    </row>
    <row r="18" spans="1:21" ht="15" thickBot="1" x14ac:dyDescent="0.4">
      <c r="A18" s="3"/>
      <c r="B18" s="2"/>
      <c r="J18" s="45"/>
      <c r="K18" s="2"/>
      <c r="L18" s="4"/>
      <c r="M18" s="4"/>
      <c r="N18" s="2"/>
      <c r="O18" s="3"/>
      <c r="P18" s="3" t="s">
        <v>45</v>
      </c>
      <c r="R18" s="102">
        <f>SUM(R19:R39)</f>
        <v>0</v>
      </c>
      <c r="S18" s="103">
        <f>SUM(S19:S39)</f>
        <v>0</v>
      </c>
      <c r="T18" s="104">
        <f>SUM(T19:T39)</f>
        <v>0</v>
      </c>
      <c r="U18" s="105"/>
    </row>
    <row r="19" spans="1:21" ht="15" thickBot="1" x14ac:dyDescent="0.4">
      <c r="A19" s="3"/>
      <c r="B19" s="2"/>
      <c r="J19" s="45"/>
      <c r="K19" s="158" t="s">
        <v>46</v>
      </c>
      <c r="L19" s="159"/>
      <c r="M19" s="160"/>
      <c r="N19" s="2"/>
      <c r="O19" s="213" t="s">
        <v>47</v>
      </c>
      <c r="P19" s="213"/>
      <c r="Q19">
        <v>2024</v>
      </c>
      <c r="R19" s="106"/>
      <c r="S19" s="107"/>
      <c r="T19" s="108"/>
      <c r="U19" s="109"/>
    </row>
    <row r="20" spans="1:21" ht="15" thickBot="1" x14ac:dyDescent="0.4">
      <c r="A20" s="3"/>
      <c r="B20" s="2"/>
      <c r="C20" s="45"/>
      <c r="D20" s="45"/>
      <c r="E20" s="45"/>
      <c r="F20" s="45"/>
      <c r="G20" s="45"/>
      <c r="H20" s="45"/>
      <c r="I20" s="45"/>
      <c r="J20" s="45"/>
      <c r="K20" s="161"/>
      <c r="L20" s="162"/>
      <c r="M20" s="163"/>
      <c r="N20" s="2"/>
      <c r="Q20">
        <v>2025</v>
      </c>
      <c r="R20" s="110"/>
      <c r="S20" s="111"/>
      <c r="T20" s="112"/>
      <c r="U20" s="109"/>
    </row>
    <row r="21" spans="1:21" ht="16" thickBot="1" x14ac:dyDescent="0.4">
      <c r="A21" s="3"/>
      <c r="B21" s="2"/>
      <c r="C21" s="45"/>
      <c r="D21" s="45"/>
      <c r="E21" s="45"/>
      <c r="F21" s="45"/>
      <c r="G21" s="45"/>
      <c r="H21" s="139" t="s">
        <v>48</v>
      </c>
      <c r="I21" s="51" t="s">
        <v>49</v>
      </c>
      <c r="J21" s="45"/>
      <c r="K21" s="98"/>
      <c r="L21" s="98"/>
      <c r="M21" s="98"/>
      <c r="N21" s="2"/>
      <c r="Q21">
        <v>2026</v>
      </c>
      <c r="R21" s="110"/>
      <c r="S21" s="111"/>
      <c r="T21" s="112"/>
      <c r="U21" s="109"/>
    </row>
    <row r="22" spans="1:21" ht="16" thickBot="1" x14ac:dyDescent="0.4">
      <c r="A22" s="3"/>
      <c r="B22" s="2"/>
      <c r="C22" s="156" t="s">
        <v>50</v>
      </c>
      <c r="D22" s="181"/>
      <c r="E22" s="181"/>
      <c r="F22" s="181"/>
      <c r="G22" s="157"/>
      <c r="H22" s="120"/>
      <c r="I22" s="121"/>
      <c r="J22" s="45"/>
      <c r="K22" s="55"/>
      <c r="L22" s="99"/>
      <c r="M22" s="99"/>
      <c r="N22" s="2"/>
      <c r="O22" s="2"/>
      <c r="P22" s="3"/>
      <c r="R22" s="110"/>
      <c r="S22" s="111"/>
      <c r="T22" s="112"/>
      <c r="U22" s="109"/>
    </row>
    <row r="23" spans="1:21" ht="15" thickBot="1" x14ac:dyDescent="0.4">
      <c r="A23" s="3"/>
      <c r="B23" s="2"/>
      <c r="C23" s="45"/>
      <c r="D23" s="45"/>
      <c r="E23" s="45"/>
      <c r="F23" s="45"/>
      <c r="G23" s="45"/>
      <c r="H23" s="45"/>
      <c r="I23" s="45"/>
      <c r="J23" s="45"/>
      <c r="K23" s="2"/>
      <c r="L23" s="4"/>
      <c r="M23" s="4"/>
      <c r="N23" s="2"/>
      <c r="O23" s="2"/>
      <c r="P23" s="3"/>
      <c r="R23" s="110"/>
      <c r="S23" s="111"/>
      <c r="T23" s="112"/>
      <c r="U23" s="109"/>
    </row>
    <row r="24" spans="1:21" ht="15" thickBot="1" x14ac:dyDescent="0.4">
      <c r="A24" s="3"/>
      <c r="B24" s="2"/>
      <c r="C24" s="182" t="s">
        <v>48</v>
      </c>
      <c r="D24" s="183"/>
      <c r="E24" s="192" t="s">
        <v>25</v>
      </c>
      <c r="F24" s="192"/>
      <c r="G24" s="192"/>
      <c r="H24" s="192"/>
      <c r="I24" s="192"/>
      <c r="J24" s="192"/>
      <c r="K24" s="193" t="s">
        <v>51</v>
      </c>
      <c r="L24" s="193"/>
      <c r="M24" s="193"/>
      <c r="N24" s="2"/>
      <c r="O24" s="2"/>
      <c r="P24" s="3"/>
      <c r="R24" s="110"/>
      <c r="S24" s="111"/>
      <c r="T24" s="112"/>
      <c r="U24" s="109"/>
    </row>
    <row r="25" spans="1:21" ht="15" thickBot="1" x14ac:dyDescent="0.4">
      <c r="A25" s="3"/>
      <c r="B25" s="2"/>
      <c r="C25" s="183"/>
      <c r="D25" s="183"/>
      <c r="E25" s="194" t="s">
        <v>52</v>
      </c>
      <c r="F25" s="194"/>
      <c r="G25" s="194" t="s">
        <v>53</v>
      </c>
      <c r="H25" s="195"/>
      <c r="I25" s="194" t="s">
        <v>54</v>
      </c>
      <c r="J25" s="194"/>
      <c r="K25" s="5" t="s">
        <v>52</v>
      </c>
      <c r="L25" s="6" t="s">
        <v>53</v>
      </c>
      <c r="M25" s="7" t="s">
        <v>55</v>
      </c>
      <c r="N25" s="60"/>
      <c r="O25" s="2"/>
      <c r="P25" s="3"/>
      <c r="R25" s="110"/>
      <c r="S25" s="111"/>
      <c r="T25" s="112"/>
      <c r="U25" s="109"/>
    </row>
    <row r="26" spans="1:21" ht="15" thickBot="1" x14ac:dyDescent="0.4">
      <c r="A26" s="3"/>
      <c r="B26" s="2"/>
      <c r="C26" s="183"/>
      <c r="D26" s="183"/>
      <c r="E26" s="138" t="s">
        <v>43</v>
      </c>
      <c r="F26" s="138" t="s">
        <v>56</v>
      </c>
      <c r="G26" s="138">
        <v>1</v>
      </c>
      <c r="H26" s="138" t="s">
        <v>12</v>
      </c>
      <c r="I26" s="138">
        <v>2</v>
      </c>
      <c r="J26" s="138" t="s">
        <v>57</v>
      </c>
      <c r="K26" s="5" t="s">
        <v>56</v>
      </c>
      <c r="L26" s="61" t="s">
        <v>12</v>
      </c>
      <c r="M26" s="8" t="s">
        <v>57</v>
      </c>
      <c r="N26" s="60"/>
      <c r="O26" s="2"/>
      <c r="P26" s="3"/>
      <c r="R26" s="110"/>
      <c r="S26" s="111"/>
      <c r="T26" s="112"/>
      <c r="U26" s="109"/>
    </row>
    <row r="27" spans="1:21" ht="15" thickBot="1" x14ac:dyDescent="0.4">
      <c r="A27" s="3"/>
      <c r="B27" s="199"/>
      <c r="C27" s="127" t="s">
        <v>196</v>
      </c>
      <c r="D27" s="127" t="s">
        <v>197</v>
      </c>
      <c r="E27" s="147"/>
      <c r="F27" s="148"/>
      <c r="G27" s="149"/>
      <c r="H27" s="149"/>
      <c r="I27" s="149"/>
      <c r="J27" s="149"/>
      <c r="K27" s="148"/>
      <c r="L27" s="149"/>
      <c r="M27" s="150"/>
      <c r="N27" s="2"/>
      <c r="O27" s="2"/>
      <c r="P27" s="3"/>
      <c r="R27" s="110"/>
      <c r="S27" s="111"/>
      <c r="T27" s="112"/>
      <c r="U27" s="109"/>
    </row>
    <row r="28" spans="1:21" ht="15" thickBot="1" x14ac:dyDescent="0.4">
      <c r="A28" s="3"/>
      <c r="B28" s="199"/>
      <c r="C28" s="212"/>
      <c r="D28" s="212"/>
      <c r="E28" s="124"/>
      <c r="F28" s="125"/>
      <c r="G28" s="146"/>
      <c r="H28" s="146"/>
      <c r="I28" s="146"/>
      <c r="J28" s="146"/>
      <c r="K28" s="125"/>
      <c r="L28" s="146"/>
      <c r="M28" s="126"/>
      <c r="N28" s="2"/>
      <c r="O28" s="2"/>
      <c r="P28" s="3"/>
      <c r="Q28" s="3"/>
      <c r="R28" s="110"/>
      <c r="S28" s="111"/>
      <c r="T28" s="112"/>
      <c r="U28" s="109"/>
    </row>
    <row r="29" spans="1:21" ht="15" thickBot="1" x14ac:dyDescent="0.4">
      <c r="A29" s="3"/>
      <c r="B29" s="199"/>
      <c r="C29" s="212"/>
      <c r="D29" s="212"/>
      <c r="E29" s="124"/>
      <c r="F29" s="125"/>
      <c r="G29" s="143"/>
      <c r="H29" s="143"/>
      <c r="I29" s="143"/>
      <c r="J29" s="143"/>
      <c r="K29" s="125"/>
      <c r="L29" s="143"/>
      <c r="M29" s="126"/>
      <c r="N29" s="2"/>
      <c r="O29" s="2"/>
      <c r="P29" s="3"/>
      <c r="Q29" s="3"/>
      <c r="R29" s="110"/>
      <c r="S29" s="111"/>
      <c r="T29" s="112"/>
      <c r="U29" s="109"/>
    </row>
    <row r="30" spans="1:21" ht="15" thickBot="1" x14ac:dyDescent="0.4">
      <c r="A30" s="3"/>
      <c r="B30" s="199"/>
      <c r="C30" s="212"/>
      <c r="D30" s="212"/>
      <c r="E30" s="33"/>
      <c r="F30" s="34"/>
      <c r="G30" s="35"/>
      <c r="H30" s="35"/>
      <c r="I30" s="35"/>
      <c r="J30" s="35"/>
      <c r="K30" s="34"/>
      <c r="L30" s="35"/>
      <c r="M30" s="36"/>
      <c r="N30" s="2"/>
      <c r="O30" s="60"/>
      <c r="P30" s="3"/>
      <c r="Q30" s="3"/>
      <c r="R30" s="110"/>
      <c r="S30" s="111"/>
      <c r="T30" s="112"/>
      <c r="U30" s="109"/>
    </row>
    <row r="31" spans="1:21" ht="15" thickBot="1" x14ac:dyDescent="0.4">
      <c r="A31" s="3"/>
      <c r="B31" s="199"/>
      <c r="C31" s="212"/>
      <c r="D31" s="212"/>
      <c r="E31" s="33"/>
      <c r="F31" s="34"/>
      <c r="G31" s="35"/>
      <c r="H31" s="35"/>
      <c r="I31" s="35"/>
      <c r="J31" s="35"/>
      <c r="K31" s="34"/>
      <c r="L31" s="35"/>
      <c r="M31" s="36"/>
      <c r="N31" s="2"/>
      <c r="O31" s="113"/>
      <c r="P31" s="3"/>
      <c r="Q31" s="3"/>
      <c r="R31" s="110"/>
      <c r="S31" s="111"/>
      <c r="T31" s="112"/>
      <c r="U31" s="109"/>
    </row>
    <row r="32" spans="1:21" ht="15" thickBot="1" x14ac:dyDescent="0.4">
      <c r="A32" s="3"/>
      <c r="B32" s="199"/>
      <c r="C32" s="212"/>
      <c r="D32" s="212"/>
      <c r="E32" s="33"/>
      <c r="F32" s="34"/>
      <c r="G32" s="35"/>
      <c r="H32" s="35"/>
      <c r="I32" s="35"/>
      <c r="J32" s="35"/>
      <c r="K32" s="34"/>
      <c r="L32" s="35"/>
      <c r="M32" s="36"/>
      <c r="N32" s="2"/>
      <c r="O32" s="2"/>
      <c r="P32" s="3"/>
      <c r="Q32" s="3"/>
      <c r="R32" s="110"/>
      <c r="S32" s="111"/>
      <c r="T32" s="112"/>
      <c r="U32" s="109"/>
    </row>
    <row r="33" spans="1:21" ht="15" thickBot="1" x14ac:dyDescent="0.4">
      <c r="A33" s="3"/>
      <c r="B33" s="199"/>
      <c r="C33" s="128" t="s">
        <v>195</v>
      </c>
      <c r="D33" s="128" t="s">
        <v>190</v>
      </c>
      <c r="E33" s="29"/>
      <c r="F33" s="30"/>
      <c r="G33" s="31"/>
      <c r="H33" s="31"/>
      <c r="I33" s="31"/>
      <c r="J33" s="31"/>
      <c r="K33" s="30"/>
      <c r="L33" s="31"/>
      <c r="M33" s="32"/>
      <c r="N33" s="2"/>
      <c r="O33" s="2"/>
      <c r="P33" s="3"/>
      <c r="Q33" s="3"/>
      <c r="R33" s="110"/>
      <c r="S33" s="111"/>
      <c r="T33" s="112"/>
      <c r="U33" s="109"/>
    </row>
    <row r="34" spans="1:21" x14ac:dyDescent="0.35">
      <c r="A34" s="3"/>
      <c r="B34" s="2"/>
      <c r="C34" s="173" t="s">
        <v>58</v>
      </c>
      <c r="D34" s="174"/>
      <c r="E34" s="191"/>
      <c r="F34" s="191"/>
      <c r="G34" s="184"/>
      <c r="H34" s="184"/>
      <c r="I34" s="184"/>
      <c r="J34" s="184"/>
      <c r="K34" s="137"/>
      <c r="L34" s="136"/>
      <c r="M34" s="62"/>
      <c r="N34" s="2"/>
      <c r="O34" s="2"/>
      <c r="P34" s="3"/>
      <c r="Q34" s="3"/>
      <c r="R34" s="110"/>
      <c r="S34" s="111"/>
      <c r="T34" s="112"/>
      <c r="U34" s="109"/>
    </row>
    <row r="35" spans="1:21" ht="15" thickBot="1" x14ac:dyDescent="0.4">
      <c r="A35" s="3"/>
      <c r="B35" s="2"/>
      <c r="C35" s="196" t="s">
        <v>59</v>
      </c>
      <c r="D35" s="197"/>
      <c r="E35" s="198"/>
      <c r="F35" s="198"/>
      <c r="G35" s="190"/>
      <c r="H35" s="190"/>
      <c r="I35" s="190"/>
      <c r="J35" s="190"/>
      <c r="K35" s="134"/>
      <c r="L35" s="135"/>
      <c r="M35" s="63"/>
      <c r="N35" s="2"/>
      <c r="O35" s="2"/>
      <c r="P35" s="3"/>
      <c r="Q35" s="3"/>
      <c r="R35" s="110"/>
      <c r="S35" s="111"/>
      <c r="T35" s="112"/>
      <c r="U35" s="109"/>
    </row>
    <row r="36" spans="1:21" ht="15" thickBot="1" x14ac:dyDescent="0.4">
      <c r="A36" s="3"/>
      <c r="B36" s="2"/>
      <c r="C36" s="42"/>
      <c r="D36" s="42"/>
      <c r="E36" s="64"/>
      <c r="F36" s="64"/>
      <c r="G36" s="65"/>
      <c r="H36" s="65"/>
      <c r="I36" s="65"/>
      <c r="J36" s="65"/>
      <c r="K36" s="64"/>
      <c r="L36" s="65"/>
      <c r="M36" s="65"/>
      <c r="N36" s="2"/>
      <c r="O36" s="2"/>
      <c r="P36" s="3"/>
      <c r="Q36" s="3"/>
      <c r="R36" s="110"/>
      <c r="S36" s="111"/>
      <c r="T36" s="112"/>
      <c r="U36" s="109"/>
    </row>
    <row r="37" spans="1:21" ht="15" thickBot="1" x14ac:dyDescent="0.4">
      <c r="A37" s="3"/>
      <c r="B37" s="202"/>
      <c r="C37" s="127" t="s">
        <v>193</v>
      </c>
      <c r="D37" s="127" t="s">
        <v>194</v>
      </c>
      <c r="E37" s="29"/>
      <c r="F37" s="30"/>
      <c r="G37" s="31"/>
      <c r="H37" s="31"/>
      <c r="I37" s="31"/>
      <c r="J37" s="31"/>
      <c r="K37" s="30"/>
      <c r="L37" s="31"/>
      <c r="M37" s="32"/>
      <c r="N37" s="2"/>
      <c r="O37" s="2"/>
      <c r="P37" s="3"/>
      <c r="Q37" s="3"/>
      <c r="R37" s="110"/>
      <c r="S37" s="111"/>
      <c r="T37" s="112"/>
      <c r="U37" s="109"/>
    </row>
    <row r="38" spans="1:21" ht="15" thickBot="1" x14ac:dyDescent="0.4">
      <c r="A38" s="3"/>
      <c r="B38" s="202"/>
      <c r="C38" s="203"/>
      <c r="D38" s="204"/>
      <c r="E38" s="33"/>
      <c r="F38" s="34"/>
      <c r="G38" s="35"/>
      <c r="H38" s="35"/>
      <c r="I38" s="35"/>
      <c r="J38" s="35"/>
      <c r="K38" s="34"/>
      <c r="L38" s="35"/>
      <c r="M38" s="36"/>
      <c r="N38" s="2"/>
      <c r="O38" s="2"/>
      <c r="P38" s="3"/>
      <c r="Q38" s="3"/>
      <c r="R38" s="110"/>
      <c r="S38" s="111"/>
      <c r="T38" s="112"/>
      <c r="U38" s="109"/>
    </row>
    <row r="39" spans="1:21" ht="15" thickBot="1" x14ac:dyDescent="0.4">
      <c r="A39" s="3"/>
      <c r="B39" s="202"/>
      <c r="C39" s="203"/>
      <c r="D39" s="204"/>
      <c r="E39" s="33"/>
      <c r="F39" s="34"/>
      <c r="G39" s="35"/>
      <c r="H39" s="35"/>
      <c r="I39" s="35"/>
      <c r="J39" s="35"/>
      <c r="K39" s="34"/>
      <c r="L39" s="35"/>
      <c r="M39" s="36"/>
      <c r="N39" s="2"/>
      <c r="O39" s="2"/>
      <c r="P39" s="3"/>
      <c r="Q39" s="3"/>
      <c r="R39" s="114"/>
      <c r="S39" s="115"/>
      <c r="T39" s="116"/>
      <c r="U39" s="109"/>
    </row>
    <row r="40" spans="1:21" ht="15" thickBot="1" x14ac:dyDescent="0.4">
      <c r="A40" s="3"/>
      <c r="B40" s="202"/>
      <c r="C40" s="203"/>
      <c r="D40" s="204"/>
      <c r="E40" s="33"/>
      <c r="F40" s="34"/>
      <c r="G40" s="35"/>
      <c r="H40" s="35"/>
      <c r="I40" s="35"/>
      <c r="J40" s="35"/>
      <c r="K40" s="34"/>
      <c r="L40" s="35"/>
      <c r="M40" s="36"/>
      <c r="N40" s="2"/>
      <c r="O40" s="2"/>
      <c r="P40" s="3"/>
      <c r="Q40" s="3"/>
      <c r="U40" s="117"/>
    </row>
    <row r="41" spans="1:21" ht="15" thickBot="1" x14ac:dyDescent="0.4">
      <c r="A41" s="3"/>
      <c r="B41" s="202"/>
      <c r="C41" s="203"/>
      <c r="D41" s="204"/>
      <c r="E41" s="33"/>
      <c r="F41" s="34"/>
      <c r="G41" s="35"/>
      <c r="H41" s="35"/>
      <c r="I41" s="35"/>
      <c r="J41" s="35"/>
      <c r="K41" s="34"/>
      <c r="L41" s="35"/>
      <c r="M41" s="36"/>
      <c r="N41" s="2"/>
      <c r="O41" s="2"/>
      <c r="P41" s="3"/>
      <c r="Q41" s="3" t="s">
        <v>60</v>
      </c>
      <c r="T41" s="118">
        <f>SUM(R18:T18)</f>
        <v>0</v>
      </c>
      <c r="U41" s="117"/>
    </row>
    <row r="42" spans="1:21" ht="15" thickBot="1" x14ac:dyDescent="0.4">
      <c r="A42" s="3"/>
      <c r="B42" s="202"/>
      <c r="C42" s="203"/>
      <c r="D42" s="204"/>
      <c r="E42" s="33"/>
      <c r="F42" s="34"/>
      <c r="G42" s="35"/>
      <c r="H42" s="35"/>
      <c r="I42" s="35"/>
      <c r="J42" s="35"/>
      <c r="K42" s="34"/>
      <c r="L42" s="35"/>
      <c r="M42" s="36"/>
      <c r="N42" s="2"/>
      <c r="O42" s="2"/>
      <c r="P42" s="3"/>
      <c r="Q42" s="3"/>
    </row>
    <row r="43" spans="1:21" ht="15" thickBot="1" x14ac:dyDescent="0.4">
      <c r="A43" s="3"/>
      <c r="B43" s="202"/>
      <c r="C43" s="372" t="s">
        <v>191</v>
      </c>
      <c r="D43" s="127" t="s">
        <v>192</v>
      </c>
      <c r="E43" s="37"/>
      <c r="F43" s="38"/>
      <c r="G43" s="39"/>
      <c r="H43" s="39"/>
      <c r="I43" s="39"/>
      <c r="J43" s="39"/>
      <c r="K43" s="38"/>
      <c r="L43" s="39"/>
      <c r="M43" s="40"/>
      <c r="N43" s="2"/>
      <c r="O43" s="3"/>
      <c r="P43" s="3"/>
    </row>
    <row r="44" spans="1:21" x14ac:dyDescent="0.35">
      <c r="A44" s="3"/>
      <c r="B44" s="2"/>
      <c r="C44" s="173" t="s">
        <v>61</v>
      </c>
      <c r="D44" s="174"/>
      <c r="E44" s="191">
        <f>SUM(E37:F43)+E34</f>
        <v>0</v>
      </c>
      <c r="F44" s="191"/>
      <c r="G44" s="184"/>
      <c r="H44" s="184"/>
      <c r="I44" s="184">
        <f>SUM(I37:J43)+I34</f>
        <v>0</v>
      </c>
      <c r="J44" s="184"/>
      <c r="K44" s="137">
        <v>0</v>
      </c>
      <c r="L44" s="136">
        <f>SUM(L37:L43)+L34</f>
        <v>0</v>
      </c>
      <c r="M44" s="62">
        <f>SUM(M37:M43)+M34</f>
        <v>0</v>
      </c>
      <c r="N44" s="2"/>
      <c r="O44" s="3"/>
      <c r="P44" s="3"/>
    </row>
    <row r="45" spans="1:21" ht="15" thickBot="1" x14ac:dyDescent="0.4">
      <c r="A45" s="3"/>
      <c r="B45" s="2"/>
      <c r="C45" s="196" t="s">
        <v>59</v>
      </c>
      <c r="D45" s="197"/>
      <c r="E45" s="198">
        <f>IF(E44&lt;6,6-E44,"NONE")</f>
        <v>6</v>
      </c>
      <c r="F45" s="198"/>
      <c r="G45" s="190">
        <f>IF(G44&lt;6,6-G44,"NONE")</f>
        <v>6</v>
      </c>
      <c r="H45" s="190"/>
      <c r="I45" s="190">
        <f>IF(I44&lt;3,3-I44,"NONE")</f>
        <v>3</v>
      </c>
      <c r="J45" s="190"/>
      <c r="K45" s="134">
        <f>IF(AND((K44+E44)&lt;12,(K44&lt;6)),MIN(6-K44,12-(K44+E44)),"NONE")</f>
        <v>6</v>
      </c>
      <c r="L45" s="135">
        <f>IF(AND((L44+G44)&lt;12,L44&lt;6),MIN(6-L44,12-(L44+G44)),"NONE")</f>
        <v>6</v>
      </c>
      <c r="M45" s="63">
        <f>IF(AND((M44+I44)&lt;6,M44&lt;3),MIN(3-M44,6-(M44+I44)),"NONE")</f>
        <v>3</v>
      </c>
      <c r="N45" s="2"/>
      <c r="O45" s="3"/>
      <c r="P45" s="3"/>
    </row>
    <row r="46" spans="1:21" ht="15" thickBot="1" x14ac:dyDescent="0.4">
      <c r="A46" s="3"/>
      <c r="B46" s="2"/>
      <c r="C46" s="9"/>
      <c r="D46" s="43"/>
      <c r="E46" s="10"/>
      <c r="F46" s="10"/>
      <c r="G46" s="4"/>
      <c r="H46" s="4"/>
      <c r="I46" s="4"/>
      <c r="J46" s="4"/>
      <c r="K46" s="10"/>
      <c r="L46" s="4"/>
      <c r="M46" s="4"/>
      <c r="N46" s="2"/>
      <c r="O46" s="3"/>
      <c r="P46" s="3"/>
    </row>
    <row r="47" spans="1:21" ht="15.5" hidden="1" thickTop="1" thickBot="1" x14ac:dyDescent="0.4">
      <c r="A47" s="3"/>
      <c r="B47" s="202" t="s">
        <v>62</v>
      </c>
      <c r="C47" s="207" t="s">
        <v>63</v>
      </c>
      <c r="D47" s="11" t="s">
        <v>64</v>
      </c>
      <c r="E47" s="185" t="s">
        <v>65</v>
      </c>
      <c r="F47" s="12">
        <f>SUM(E27:F33)</f>
        <v>0</v>
      </c>
      <c r="G47" s="13" t="s">
        <v>66</v>
      </c>
      <c r="H47" s="187" t="s">
        <v>67</v>
      </c>
      <c r="I47" s="14">
        <f>SUM(G27:H33)</f>
        <v>0</v>
      </c>
      <c r="J47" s="15" t="s">
        <v>68</v>
      </c>
      <c r="K47" s="187" t="s">
        <v>69</v>
      </c>
      <c r="L47" s="14">
        <f>SUM(I27:J33)</f>
        <v>0</v>
      </c>
      <c r="M47" s="16" t="s">
        <v>68</v>
      </c>
      <c r="N47" s="2"/>
      <c r="O47" s="3"/>
      <c r="P47" s="3"/>
    </row>
    <row r="48" spans="1:21" ht="15.5" hidden="1" thickTop="1" thickBot="1" x14ac:dyDescent="0.4">
      <c r="A48" s="3"/>
      <c r="B48" s="202"/>
      <c r="C48" s="207"/>
      <c r="D48" s="17" t="s">
        <v>70</v>
      </c>
      <c r="E48" s="186"/>
      <c r="F48" s="18">
        <f>SUM(K27:K33)+F47</f>
        <v>0</v>
      </c>
      <c r="G48" s="208" t="s">
        <v>71</v>
      </c>
      <c r="H48" s="188"/>
      <c r="I48" s="19">
        <f>SUM(L27:L33)+I47</f>
        <v>0</v>
      </c>
      <c r="J48" s="208" t="s">
        <v>72</v>
      </c>
      <c r="K48" s="188"/>
      <c r="L48" s="19">
        <f>SUM(M27:M33)+L47</f>
        <v>0</v>
      </c>
      <c r="M48" s="13" t="s">
        <v>72</v>
      </c>
      <c r="N48" s="2"/>
      <c r="O48" s="3"/>
      <c r="P48" s="3"/>
    </row>
    <row r="49" spans="1:16" ht="15.5" hidden="1" thickTop="1" thickBot="1" x14ac:dyDescent="0.4">
      <c r="A49" s="3"/>
      <c r="B49" s="202"/>
      <c r="C49" s="207" t="s">
        <v>73</v>
      </c>
      <c r="D49" s="11" t="s">
        <v>64</v>
      </c>
      <c r="E49" s="186"/>
      <c r="F49" s="12">
        <f>SUM(E37:F43)+F47</f>
        <v>0</v>
      </c>
      <c r="G49" s="209"/>
      <c r="H49" s="188"/>
      <c r="I49" s="14">
        <f>SUM(G37:H43)+I47</f>
        <v>0</v>
      </c>
      <c r="J49" s="209"/>
      <c r="K49" s="188"/>
      <c r="L49" s="14">
        <f>SUM(I37:J43)+L47</f>
        <v>0</v>
      </c>
      <c r="M49" s="16" t="s">
        <v>68</v>
      </c>
      <c r="N49" s="2"/>
      <c r="O49" s="3"/>
      <c r="P49" s="3"/>
    </row>
    <row r="50" spans="1:16" ht="15.5" hidden="1" thickTop="1" thickBot="1" x14ac:dyDescent="0.4">
      <c r="A50" s="3"/>
      <c r="B50" s="202"/>
      <c r="C50" s="207"/>
      <c r="D50" s="70" t="s">
        <v>70</v>
      </c>
      <c r="E50" s="186"/>
      <c r="F50" s="18">
        <f>SUM(K37:K43)+F49+(F48-F47)</f>
        <v>0</v>
      </c>
      <c r="G50" s="13" t="s">
        <v>74</v>
      </c>
      <c r="H50" s="189"/>
      <c r="I50" s="19">
        <f>SUM(L37:L43)+I49+(I48-I47)</f>
        <v>0</v>
      </c>
      <c r="J50" s="13" t="s">
        <v>74</v>
      </c>
      <c r="K50" s="189"/>
      <c r="L50" s="19">
        <f>SUM(M37:M43)+L49+(L48-L47)</f>
        <v>0</v>
      </c>
      <c r="M50" s="13" t="s">
        <v>72</v>
      </c>
      <c r="N50" s="2"/>
      <c r="O50" s="3"/>
      <c r="P50" s="3"/>
    </row>
    <row r="51" spans="1:16" ht="15" thickBot="1" x14ac:dyDescent="0.4">
      <c r="A51" s="3"/>
      <c r="B51" s="20"/>
      <c r="D51" s="205" t="s">
        <v>75</v>
      </c>
      <c r="E51" s="206"/>
      <c r="F51" s="20"/>
      <c r="G51" s="20"/>
      <c r="H51" s="20"/>
      <c r="I51" s="20"/>
      <c r="J51" s="20"/>
      <c r="K51" s="20"/>
      <c r="L51" s="20"/>
      <c r="M51" s="20"/>
      <c r="N51" s="20"/>
      <c r="O51" s="3"/>
      <c r="P51" s="3"/>
    </row>
    <row r="52" spans="1:16" ht="15" thickBot="1" x14ac:dyDescent="0.4">
      <c r="A52" s="3"/>
      <c r="B52" s="199"/>
      <c r="C52" s="60"/>
      <c r="D52" s="71" t="s">
        <v>76</v>
      </c>
      <c r="E52" s="72" t="s">
        <v>77</v>
      </c>
      <c r="F52" s="20"/>
      <c r="G52" s="21"/>
      <c r="H52" s="200" t="s">
        <v>78</v>
      </c>
      <c r="I52" s="201"/>
      <c r="J52" s="67"/>
      <c r="K52" s="21"/>
      <c r="L52" s="200" t="s">
        <v>78</v>
      </c>
      <c r="M52" s="201"/>
      <c r="N52" s="2"/>
      <c r="O52" s="3"/>
      <c r="P52" s="3"/>
    </row>
    <row r="53" spans="1:16" ht="15" thickBot="1" x14ac:dyDescent="0.4">
      <c r="A53" s="3"/>
      <c r="B53" s="199"/>
      <c r="C53" s="73" t="s">
        <v>79</v>
      </c>
      <c r="D53" s="76">
        <v>6</v>
      </c>
      <c r="E53" s="77">
        <v>12</v>
      </c>
      <c r="F53" s="20"/>
      <c r="G53" s="22" t="s">
        <v>80</v>
      </c>
      <c r="H53" s="23" t="s">
        <v>76</v>
      </c>
      <c r="I53" s="23" t="s">
        <v>77</v>
      </c>
      <c r="J53" s="67"/>
      <c r="K53" s="22" t="s">
        <v>79</v>
      </c>
      <c r="L53" s="23" t="s">
        <v>77</v>
      </c>
      <c r="M53" s="23" t="s">
        <v>76</v>
      </c>
      <c r="N53" s="2"/>
      <c r="O53" s="3"/>
      <c r="P53" s="3"/>
    </row>
    <row r="54" spans="1:16" ht="15" thickBot="1" x14ac:dyDescent="0.4">
      <c r="A54" s="3"/>
      <c r="B54" s="199"/>
      <c r="C54" s="74" t="s">
        <v>53</v>
      </c>
      <c r="D54" s="78">
        <v>6</v>
      </c>
      <c r="E54" s="79">
        <v>12</v>
      </c>
      <c r="F54" s="20"/>
      <c r="G54" s="68" t="s">
        <v>81</v>
      </c>
      <c r="H54" s="24" t="str">
        <f>IF(AND(I47&gt;=3,I48&gt;=6),I48,"SHORT")</f>
        <v>SHORT</v>
      </c>
      <c r="I54" s="24" t="str">
        <f>IF(AND(I49&gt;=6,I50&gt;=12),I50,"SHORT")</f>
        <v>SHORT</v>
      </c>
      <c r="J54" s="67"/>
      <c r="K54" s="68" t="s">
        <v>43</v>
      </c>
      <c r="L54" s="25">
        <f>SUM(E37:E43)+M54</f>
        <v>0</v>
      </c>
      <c r="M54" s="25">
        <f>SUM(E27:E33)</f>
        <v>0</v>
      </c>
      <c r="N54" s="2"/>
      <c r="O54" s="3"/>
      <c r="P54" s="3"/>
    </row>
    <row r="55" spans="1:16" ht="15" thickBot="1" x14ac:dyDescent="0.4">
      <c r="A55" s="3"/>
      <c r="B55" s="199"/>
      <c r="C55" s="75" t="s">
        <v>54</v>
      </c>
      <c r="D55" s="80">
        <v>6</v>
      </c>
      <c r="E55" s="81">
        <v>6</v>
      </c>
      <c r="F55" s="20"/>
      <c r="G55" s="68" t="s">
        <v>82</v>
      </c>
      <c r="H55" s="24" t="str">
        <f>IF(AND(L47&gt;=3,L48&gt;=6),L48,"SHORT")</f>
        <v>SHORT</v>
      </c>
      <c r="I55" s="24" t="str">
        <f>IF(AND(L49&gt;=3,L50&gt;=6),L50,"SHORT")</f>
        <v>SHORT</v>
      </c>
      <c r="J55" s="67"/>
      <c r="K55" s="68" t="s">
        <v>44</v>
      </c>
      <c r="L55" s="26">
        <f>SUM(F37:F43)+SUM(K37:K43)+M55</f>
        <v>0</v>
      </c>
      <c r="M55" s="26">
        <f>SUM(F27:F33)+SUM(K27:K33)</f>
        <v>0</v>
      </c>
      <c r="N55" s="2"/>
      <c r="O55" s="3"/>
      <c r="P55" s="3"/>
    </row>
    <row r="56" spans="1:16" ht="15" thickBot="1" x14ac:dyDescent="0.4">
      <c r="A56" s="3"/>
      <c r="B56" s="2"/>
      <c r="F56" s="2"/>
      <c r="G56" s="69"/>
      <c r="H56" s="69"/>
      <c r="I56" s="69"/>
      <c r="J56" s="67"/>
      <c r="K56" s="69"/>
      <c r="L56" s="41" t="str">
        <f>IF(AND(F49&gt;=6,F50&gt;=12),SUM(L54:L55),"SHORT")</f>
        <v>SHORT</v>
      </c>
      <c r="M56" s="25" t="str">
        <f>IF(AND(F47&gt;=3,F48&gt;=6),SUM(M54:M55),"SHORT")</f>
        <v>SHORT</v>
      </c>
      <c r="N56" s="2"/>
      <c r="O56" s="3"/>
      <c r="P56" s="3"/>
    </row>
    <row r="57" spans="1:16" x14ac:dyDescent="0.35">
      <c r="A57" s="3"/>
      <c r="B57" s="2"/>
      <c r="F57" s="55"/>
      <c r="G57" s="3"/>
      <c r="H57" s="3"/>
      <c r="I57" s="3"/>
      <c r="J57" s="55"/>
      <c r="K57" s="2"/>
      <c r="L57" s="2"/>
      <c r="M57" s="2"/>
      <c r="N57" s="2"/>
      <c r="O57" s="3"/>
      <c r="P57" s="3"/>
    </row>
    <row r="58" spans="1:16" x14ac:dyDescent="0.35">
      <c r="A58" s="3"/>
      <c r="B58" s="55"/>
      <c r="F58" s="4"/>
      <c r="G58" s="3"/>
      <c r="H58" s="3"/>
      <c r="I58" s="3"/>
      <c r="J58" s="3"/>
      <c r="K58" s="3"/>
      <c r="L58" s="3"/>
      <c r="M58" s="3"/>
      <c r="N58" s="55"/>
      <c r="O58" s="3"/>
      <c r="P58" s="3"/>
    </row>
    <row r="59" spans="1:16" x14ac:dyDescent="0.35">
      <c r="A59" s="3"/>
      <c r="B59" s="55"/>
      <c r="C59" s="55"/>
      <c r="D59" s="55"/>
      <c r="E59" s="3"/>
      <c r="F59" s="60"/>
      <c r="G59" s="60"/>
      <c r="H59" s="3"/>
      <c r="I59" s="3"/>
      <c r="J59" s="3"/>
      <c r="K59" s="3"/>
      <c r="L59" s="3"/>
      <c r="M59" s="3"/>
      <c r="N59" s="55"/>
      <c r="O59" s="3"/>
      <c r="P59" s="3"/>
    </row>
    <row r="60" spans="1:16" ht="15.5" x14ac:dyDescent="0.35">
      <c r="A60" s="3"/>
      <c r="B60" s="55"/>
      <c r="C60" s="55"/>
      <c r="D60" s="55"/>
      <c r="E60" s="3"/>
      <c r="F60" s="66"/>
      <c r="G60" s="3"/>
      <c r="H60" s="3"/>
      <c r="I60" s="3"/>
      <c r="J60" s="60"/>
      <c r="K60" s="3"/>
      <c r="L60" s="3"/>
      <c r="M60" s="3"/>
      <c r="N60" s="55"/>
      <c r="O60" s="3"/>
      <c r="P60" s="3"/>
    </row>
    <row r="61" spans="1:16" x14ac:dyDescent="0.35">
      <c r="A61" s="3"/>
      <c r="B61" s="3"/>
      <c r="C61" s="3"/>
      <c r="D61" s="3"/>
      <c r="E61" s="3"/>
      <c r="F61" s="3"/>
      <c r="G61" s="3"/>
      <c r="H61" s="3"/>
      <c r="I61" s="3"/>
      <c r="J61" s="3"/>
      <c r="K61" s="3"/>
      <c r="L61" s="3"/>
      <c r="M61" s="3"/>
      <c r="N61" s="3"/>
      <c r="O61" s="3"/>
      <c r="P61" s="3"/>
    </row>
    <row r="62" spans="1:16" x14ac:dyDescent="0.35">
      <c r="A62" s="3"/>
      <c r="B62" s="3"/>
      <c r="C62" s="3"/>
      <c r="D62" s="3"/>
      <c r="E62" s="3"/>
      <c r="F62" s="3"/>
      <c r="G62" s="3"/>
      <c r="H62" s="3"/>
      <c r="I62" s="3"/>
      <c r="J62" s="3"/>
      <c r="K62" s="3"/>
      <c r="L62" s="3"/>
      <c r="M62" s="3"/>
      <c r="N62" s="3"/>
      <c r="O62" s="3"/>
      <c r="P62" s="3"/>
    </row>
    <row r="63" spans="1:16" x14ac:dyDescent="0.35">
      <c r="A63" s="3"/>
      <c r="B63" s="3"/>
      <c r="C63" s="3"/>
      <c r="D63" s="3"/>
      <c r="E63" s="3"/>
      <c r="F63" s="3"/>
      <c r="G63" s="3"/>
      <c r="H63" s="3"/>
      <c r="I63" s="3"/>
      <c r="J63" s="3"/>
      <c r="K63" s="3"/>
      <c r="L63" s="3"/>
      <c r="M63" s="3"/>
      <c r="N63" s="3"/>
      <c r="O63" s="3"/>
      <c r="P63" s="3"/>
    </row>
    <row r="64" spans="1:16" x14ac:dyDescent="0.35">
      <c r="A64" s="3"/>
      <c r="B64" s="3"/>
      <c r="C64" s="3"/>
      <c r="D64" s="3"/>
      <c r="E64" s="3"/>
      <c r="F64" s="3"/>
      <c r="G64" s="3"/>
      <c r="H64" s="3"/>
      <c r="I64" s="3"/>
      <c r="J64" s="3"/>
      <c r="K64" s="3"/>
      <c r="L64" s="3"/>
      <c r="M64" s="3"/>
      <c r="N64" s="3"/>
      <c r="O64" s="3"/>
      <c r="P64" s="3"/>
    </row>
    <row r="65" spans="1:16" x14ac:dyDescent="0.35">
      <c r="A65" s="3"/>
      <c r="B65" s="3"/>
      <c r="C65" s="3"/>
      <c r="D65" s="3"/>
      <c r="E65" s="3"/>
      <c r="F65" s="3"/>
      <c r="J65" s="3"/>
      <c r="K65" s="3"/>
      <c r="L65" s="3"/>
      <c r="M65" s="3"/>
      <c r="N65" s="3"/>
      <c r="O65" s="3"/>
      <c r="P65" s="3"/>
    </row>
    <row r="66" spans="1:16" x14ac:dyDescent="0.35">
      <c r="A66" s="3"/>
      <c r="B66" s="3"/>
      <c r="C66" s="3"/>
      <c r="D66" s="3"/>
      <c r="E66" s="3"/>
      <c r="F66" s="3"/>
      <c r="J66" s="3"/>
      <c r="N66" s="3"/>
      <c r="O66" s="3"/>
      <c r="P66" s="3"/>
    </row>
    <row r="67" spans="1:16" x14ac:dyDescent="0.35">
      <c r="A67" s="3"/>
      <c r="B67" s="3"/>
      <c r="C67" s="3"/>
      <c r="D67" s="3"/>
      <c r="E67" s="3"/>
      <c r="F67" s="3"/>
      <c r="J67" s="3"/>
      <c r="N67" s="3"/>
      <c r="O67" s="3"/>
      <c r="P67" s="3"/>
    </row>
    <row r="68" spans="1:16" x14ac:dyDescent="0.35">
      <c r="A68" s="3"/>
      <c r="B68" s="3"/>
      <c r="C68" s="3"/>
      <c r="D68" s="3"/>
      <c r="E68" s="3"/>
      <c r="F68" s="3"/>
      <c r="J68" s="3"/>
      <c r="N68" s="3"/>
      <c r="O68" s="3"/>
      <c r="P68" s="3"/>
    </row>
  </sheetData>
  <sheetProtection selectLockedCells="1"/>
  <mergeCells count="73">
    <mergeCell ref="R16:S16"/>
    <mergeCell ref="B27:B33"/>
    <mergeCell ref="C28:D28"/>
    <mergeCell ref="C29:D29"/>
    <mergeCell ref="C30:D30"/>
    <mergeCell ref="C31:D31"/>
    <mergeCell ref="C32:D32"/>
    <mergeCell ref="O19:P19"/>
    <mergeCell ref="L52:M52"/>
    <mergeCell ref="C45:D45"/>
    <mergeCell ref="E45:F45"/>
    <mergeCell ref="G45:H45"/>
    <mergeCell ref="I45:J45"/>
    <mergeCell ref="C47:C48"/>
    <mergeCell ref="G48:G49"/>
    <mergeCell ref="J48:J49"/>
    <mergeCell ref="C49:C50"/>
    <mergeCell ref="C35:D35"/>
    <mergeCell ref="E35:F35"/>
    <mergeCell ref="G34:H34"/>
    <mergeCell ref="B52:B55"/>
    <mergeCell ref="H52:I52"/>
    <mergeCell ref="B47:B50"/>
    <mergeCell ref="B37:B43"/>
    <mergeCell ref="C38:D38"/>
    <mergeCell ref="C39:D39"/>
    <mergeCell ref="C40:D40"/>
    <mergeCell ref="C41:D41"/>
    <mergeCell ref="C42:D42"/>
    <mergeCell ref="D51:E51"/>
    <mergeCell ref="C44:D44"/>
    <mergeCell ref="E44:F44"/>
    <mergeCell ref="G35:H35"/>
    <mergeCell ref="I34:J34"/>
    <mergeCell ref="I35:J35"/>
    <mergeCell ref="K11:M11"/>
    <mergeCell ref="E34:F34"/>
    <mergeCell ref="K15:M15"/>
    <mergeCell ref="E24:J24"/>
    <mergeCell ref="K24:M24"/>
    <mergeCell ref="E25:F25"/>
    <mergeCell ref="G25:H25"/>
    <mergeCell ref="I25:J25"/>
    <mergeCell ref="G44:H44"/>
    <mergeCell ref="I44:J44"/>
    <mergeCell ref="E47:E50"/>
    <mergeCell ref="K47:K50"/>
    <mergeCell ref="H47:H50"/>
    <mergeCell ref="C34:D34"/>
    <mergeCell ref="G16:H16"/>
    <mergeCell ref="C15:D15"/>
    <mergeCell ref="C16:D16"/>
    <mergeCell ref="E10:F10"/>
    <mergeCell ref="E11:F11"/>
    <mergeCell ref="C22:G22"/>
    <mergeCell ref="G14:H14"/>
    <mergeCell ref="G13:H13"/>
    <mergeCell ref="G15:H15"/>
    <mergeCell ref="C24:D26"/>
    <mergeCell ref="H2:I2"/>
    <mergeCell ref="F2:G2"/>
    <mergeCell ref="K19:M19"/>
    <mergeCell ref="K20:M20"/>
    <mergeCell ref="D4:E4"/>
    <mergeCell ref="D5:E5"/>
    <mergeCell ref="D6:E6"/>
    <mergeCell ref="D7:E7"/>
    <mergeCell ref="F4:G4"/>
    <mergeCell ref="F5:G5"/>
    <mergeCell ref="F6:G6"/>
    <mergeCell ref="F7:G7"/>
    <mergeCell ref="K3:M3"/>
    <mergeCell ref="K7:M7"/>
  </mergeCells>
  <conditionalFormatting sqref="E10:F10">
    <cfRule type="containsText" dxfId="3" priority="1" operator="containsText" text="EMPTY">
      <formula>NOT(ISERROR(SEARCH("EMPTY",E10)))</formula>
    </cfRule>
  </conditionalFormatting>
  <conditionalFormatting sqref="E35:M35">
    <cfRule type="cellIs" dxfId="2" priority="4" operator="between">
      <formula>0.1</formula>
      <formula>10</formula>
    </cfRule>
  </conditionalFormatting>
  <conditionalFormatting sqref="E45:M45">
    <cfRule type="cellIs" dxfId="1" priority="3" operator="between">
      <formula>0.1</formula>
      <formula>10</formula>
    </cfRule>
  </conditionalFormatting>
  <conditionalFormatting sqref="H54:I55 L56:M56">
    <cfRule type="cellIs" dxfId="0" priority="7" stopIfTrue="1" operator="equal">
      <formula>"SHORT"</formula>
    </cfRule>
  </conditionalFormatting>
  <pageMargins left="0.2" right="0.2" top="0.75" bottom="0.5" header="0" footer="0"/>
  <pageSetup scale="48"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Dropdown!$A$1:$A$2</xm:f>
          </x14:formula1>
          <xm:sqref>G14:H14 G16:H16</xm:sqref>
        </x14:dataValidation>
        <x14:dataValidation type="list" allowBlank="1" showInputMessage="1" showErrorMessage="1">
          <x14:formula1>
            <xm:f>Dropdown!$A$7:$A$8</xm:f>
          </x14:formula1>
          <xm:sqref>D10</xm:sqref>
        </x14:dataValidation>
        <x14:dataValidation type="list" allowBlank="1" showInputMessage="1" showErrorMessage="1">
          <x14:formula1>
            <xm:f>Dropdown!$D$2:$D$12</xm:f>
          </x14:formula1>
          <xm:sqref>E11:F11</xm:sqref>
        </x14:dataValidation>
        <x14:dataValidation type="list" allowBlank="1" showInputMessage="1" showErrorMessage="1">
          <x14:formula1>
            <xm:f>Dropdown!$A$13:$A$20</xm:f>
          </x14:formula1>
          <xm:sqref>I5:I7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52"/>
  <sheetViews>
    <sheetView tabSelected="1" topLeftCell="A4" zoomScaleNormal="100" zoomScalePageLayoutView="125" workbookViewId="0">
      <selection activeCell="B41" sqref="B41:AV47"/>
    </sheetView>
  </sheetViews>
  <sheetFormatPr defaultColWidth="8.81640625" defaultRowHeight="12.5" x14ac:dyDescent="0.25"/>
  <cols>
    <col min="1" max="1" width="2.26953125" style="27" customWidth="1"/>
    <col min="2" max="48" width="2.1796875" style="27" customWidth="1"/>
    <col min="49" max="50" width="8.81640625" style="27"/>
    <col min="51" max="51" width="10.453125" style="27" customWidth="1"/>
    <col min="52" max="16384" width="8.81640625" style="27"/>
  </cols>
  <sheetData>
    <row r="1" spans="1:51" ht="9" customHeight="1" x14ac:dyDescent="0.25">
      <c r="A1" s="88"/>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9"/>
      <c r="AI1" s="89"/>
      <c r="AJ1" s="89"/>
      <c r="AK1" s="89"/>
      <c r="AL1" s="89"/>
      <c r="AM1" s="89"/>
      <c r="AN1" s="89"/>
      <c r="AO1" s="89"/>
      <c r="AP1" s="89"/>
      <c r="AQ1" s="89"/>
      <c r="AR1" s="82"/>
      <c r="AS1" s="82"/>
      <c r="AT1" s="82"/>
      <c r="AU1" s="82"/>
      <c r="AV1" s="84" t="s">
        <v>83</v>
      </c>
      <c r="AW1" s="88"/>
    </row>
    <row r="2" spans="1:51" ht="9" customHeight="1" thickBot="1" x14ac:dyDescent="0.3">
      <c r="A2" s="88"/>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9"/>
      <c r="AI2" s="89"/>
      <c r="AJ2" s="89"/>
      <c r="AK2" s="89"/>
      <c r="AL2" s="89"/>
      <c r="AM2" s="89"/>
      <c r="AN2" s="89"/>
      <c r="AO2" s="89"/>
      <c r="AP2" s="89"/>
      <c r="AQ2" s="89"/>
      <c r="AR2" s="89"/>
      <c r="AS2" s="89"/>
      <c r="AT2" s="89"/>
      <c r="AU2" s="89"/>
      <c r="AV2" s="85" t="s">
        <v>84</v>
      </c>
      <c r="AW2" s="88"/>
    </row>
    <row r="3" spans="1:51" ht="18" customHeight="1" thickBot="1" x14ac:dyDescent="0.3">
      <c r="A3" s="88"/>
      <c r="B3" s="345" t="s">
        <v>85</v>
      </c>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c r="AN3" s="346"/>
      <c r="AO3" s="346"/>
      <c r="AP3" s="346"/>
      <c r="AQ3" s="346"/>
      <c r="AR3" s="346"/>
      <c r="AS3" s="346"/>
      <c r="AT3" s="346"/>
      <c r="AU3" s="346"/>
      <c r="AV3" s="347"/>
      <c r="AW3" s="88"/>
    </row>
    <row r="4" spans="1:51" ht="15" customHeight="1" x14ac:dyDescent="0.25">
      <c r="A4" s="88"/>
      <c r="B4" s="214" t="s">
        <v>86</v>
      </c>
      <c r="C4" s="215"/>
      <c r="D4" s="215"/>
      <c r="E4" s="215"/>
      <c r="F4" s="215"/>
      <c r="G4" s="215"/>
      <c r="H4" s="215"/>
      <c r="I4" s="215"/>
      <c r="J4" s="215"/>
      <c r="K4" s="215"/>
      <c r="L4" s="215"/>
      <c r="M4" s="215"/>
      <c r="N4" s="215"/>
      <c r="O4" s="215"/>
      <c r="P4" s="215"/>
      <c r="Q4" s="215"/>
      <c r="R4" s="215"/>
      <c r="S4" s="216"/>
      <c r="T4" s="214" t="s">
        <v>87</v>
      </c>
      <c r="U4" s="215"/>
      <c r="V4" s="215"/>
      <c r="W4" s="215"/>
      <c r="X4" s="215"/>
      <c r="Y4" s="216"/>
      <c r="Z4" s="214" t="s">
        <v>88</v>
      </c>
      <c r="AA4" s="215"/>
      <c r="AB4" s="215"/>
      <c r="AC4" s="215"/>
      <c r="AD4" s="215"/>
      <c r="AE4" s="215"/>
      <c r="AF4" s="215"/>
      <c r="AG4" s="215"/>
      <c r="AH4" s="216"/>
      <c r="AI4" s="214" t="s">
        <v>89</v>
      </c>
      <c r="AJ4" s="215"/>
      <c r="AK4" s="215"/>
      <c r="AL4" s="215"/>
      <c r="AM4" s="215"/>
      <c r="AN4" s="215"/>
      <c r="AO4" s="215"/>
      <c r="AP4" s="215"/>
      <c r="AQ4" s="215"/>
      <c r="AR4" s="215"/>
      <c r="AS4" s="215"/>
      <c r="AT4" s="215"/>
      <c r="AU4" s="215"/>
      <c r="AV4" s="216"/>
      <c r="AW4" s="88"/>
    </row>
    <row r="5" spans="1:51" ht="18.75" customHeight="1" thickBot="1" x14ac:dyDescent="0.3">
      <c r="A5" s="88"/>
      <c r="B5" s="272" t="str">
        <f>"  "&amp;Calculations!D5&amp;", "&amp;Calculations!F5&amp;" "&amp;Calculations!H5&amp;"."</f>
        <v xml:space="preserve">  ,  .</v>
      </c>
      <c r="C5" s="273"/>
      <c r="D5" s="273"/>
      <c r="E5" s="273"/>
      <c r="F5" s="273"/>
      <c r="G5" s="273"/>
      <c r="H5" s="273"/>
      <c r="I5" s="273"/>
      <c r="J5" s="273"/>
      <c r="K5" s="273"/>
      <c r="L5" s="273"/>
      <c r="M5" s="273"/>
      <c r="N5" s="273"/>
      <c r="O5" s="273"/>
      <c r="P5" s="273"/>
      <c r="Q5" s="273"/>
      <c r="R5" s="273"/>
      <c r="S5" s="274"/>
      <c r="T5" s="269">
        <f>Calculations!I5</f>
        <v>0</v>
      </c>
      <c r="U5" s="270"/>
      <c r="V5" s="270"/>
      <c r="W5" s="270"/>
      <c r="X5" s="270"/>
      <c r="Y5" s="271"/>
      <c r="Z5" s="275">
        <f>Calculations!H2</f>
        <v>0</v>
      </c>
      <c r="AA5" s="276"/>
      <c r="AB5" s="276"/>
      <c r="AC5" s="276"/>
      <c r="AD5" s="276"/>
      <c r="AE5" s="276"/>
      <c r="AF5" s="276"/>
      <c r="AG5" s="276"/>
      <c r="AH5" s="277"/>
      <c r="AI5" s="360" t="s">
        <v>167</v>
      </c>
      <c r="AJ5" s="361"/>
      <c r="AK5" s="361"/>
      <c r="AL5" s="361"/>
      <c r="AM5" s="361"/>
      <c r="AN5" s="361"/>
      <c r="AO5" s="361"/>
      <c r="AP5" s="361"/>
      <c r="AQ5" s="361"/>
      <c r="AR5" s="361"/>
      <c r="AS5" s="361"/>
      <c r="AT5" s="361"/>
      <c r="AU5" s="361"/>
      <c r="AV5" s="362"/>
      <c r="AW5" s="88"/>
    </row>
    <row r="6" spans="1:51" ht="15" customHeight="1" x14ac:dyDescent="0.25">
      <c r="A6" s="88"/>
      <c r="B6" s="214" t="s">
        <v>90</v>
      </c>
      <c r="C6" s="215"/>
      <c r="D6" s="215"/>
      <c r="E6" s="215"/>
      <c r="F6" s="215"/>
      <c r="G6" s="215"/>
      <c r="H6" s="215"/>
      <c r="I6" s="215"/>
      <c r="J6" s="215"/>
      <c r="K6" s="216"/>
      <c r="L6" s="265" t="s">
        <v>91</v>
      </c>
      <c r="M6" s="265"/>
      <c r="N6" s="265"/>
      <c r="O6" s="265"/>
      <c r="P6" s="265"/>
      <c r="Q6" s="265"/>
      <c r="R6" s="265"/>
      <c r="S6" s="265"/>
      <c r="T6" s="265"/>
      <c r="U6" s="265"/>
      <c r="V6" s="265"/>
      <c r="W6" s="265"/>
      <c r="X6" s="265"/>
      <c r="Y6" s="265"/>
      <c r="Z6" s="214" t="s">
        <v>92</v>
      </c>
      <c r="AA6" s="215"/>
      <c r="AB6" s="215"/>
      <c r="AC6" s="215"/>
      <c r="AD6" s="215"/>
      <c r="AE6" s="215"/>
      <c r="AF6" s="215"/>
      <c r="AG6" s="215"/>
      <c r="AH6" s="216"/>
      <c r="AI6" s="214" t="s">
        <v>93</v>
      </c>
      <c r="AJ6" s="236"/>
      <c r="AK6" s="236"/>
      <c r="AL6" s="236"/>
      <c r="AM6" s="236"/>
      <c r="AN6" s="236"/>
      <c r="AO6" s="236"/>
      <c r="AP6" s="236"/>
      <c r="AQ6" s="236"/>
      <c r="AR6" s="236"/>
      <c r="AS6" s="236"/>
      <c r="AT6" s="236"/>
      <c r="AU6" s="236"/>
      <c r="AV6" s="237"/>
      <c r="AW6" s="88"/>
    </row>
    <row r="7" spans="1:51" ht="18" customHeight="1" thickBot="1" x14ac:dyDescent="0.3">
      <c r="A7" s="88"/>
      <c r="B7" s="269" t="str">
        <f>Calculations!D2</f>
        <v>HT-28</v>
      </c>
      <c r="C7" s="270"/>
      <c r="D7" s="270"/>
      <c r="E7" s="270"/>
      <c r="F7" s="270"/>
      <c r="G7" s="270"/>
      <c r="H7" s="270"/>
      <c r="I7" s="270"/>
      <c r="J7" s="270"/>
      <c r="K7" s="271"/>
      <c r="L7" s="266" t="s">
        <v>94</v>
      </c>
      <c r="M7" s="267"/>
      <c r="N7" s="267"/>
      <c r="O7" s="267"/>
      <c r="P7" s="267"/>
      <c r="Q7" s="267"/>
      <c r="R7" s="267"/>
      <c r="S7" s="267"/>
      <c r="T7" s="267"/>
      <c r="U7" s="267"/>
      <c r="V7" s="267"/>
      <c r="W7" s="267"/>
      <c r="X7" s="267"/>
      <c r="Y7" s="268"/>
      <c r="Z7" s="278">
        <f>Calculations!E15</f>
        <v>0</v>
      </c>
      <c r="AA7" s="279"/>
      <c r="AB7" s="279"/>
      <c r="AC7" s="279"/>
      <c r="AD7" s="279"/>
      <c r="AE7" s="279"/>
      <c r="AF7" s="279"/>
      <c r="AG7" s="279"/>
      <c r="AH7" s="280"/>
      <c r="AI7" s="363" t="e">
        <f>DATE(Calculations!M17,Calculations!K17,Calculations!L17)</f>
        <v>#NUM!</v>
      </c>
      <c r="AJ7" s="361"/>
      <c r="AK7" s="361"/>
      <c r="AL7" s="361"/>
      <c r="AM7" s="361"/>
      <c r="AN7" s="361"/>
      <c r="AO7" s="361"/>
      <c r="AP7" s="361"/>
      <c r="AQ7" s="361"/>
      <c r="AR7" s="361"/>
      <c r="AS7" s="361"/>
      <c r="AT7" s="361"/>
      <c r="AU7" s="361"/>
      <c r="AV7" s="362"/>
      <c r="AW7" s="88"/>
    </row>
    <row r="8" spans="1:51" ht="15" customHeight="1" x14ac:dyDescent="0.3">
      <c r="A8" s="88"/>
      <c r="B8" s="214" t="s">
        <v>95</v>
      </c>
      <c r="C8" s="215"/>
      <c r="D8" s="215"/>
      <c r="E8" s="215"/>
      <c r="F8" s="215"/>
      <c r="G8" s="215"/>
      <c r="H8" s="215"/>
      <c r="I8" s="215"/>
      <c r="J8" s="215"/>
      <c r="K8" s="216"/>
      <c r="L8" s="215" t="s">
        <v>96</v>
      </c>
      <c r="M8" s="215"/>
      <c r="N8" s="215"/>
      <c r="O8" s="215"/>
      <c r="P8" s="215"/>
      <c r="Q8" s="215"/>
      <c r="R8" s="215"/>
      <c r="S8" s="215"/>
      <c r="T8" s="214" t="s">
        <v>97</v>
      </c>
      <c r="U8" s="215"/>
      <c r="V8" s="215"/>
      <c r="W8" s="215"/>
      <c r="X8" s="215"/>
      <c r="Y8" s="215"/>
      <c r="Z8" s="215"/>
      <c r="AA8" s="215"/>
      <c r="AB8" s="215"/>
      <c r="AC8" s="215"/>
      <c r="AD8" s="215"/>
      <c r="AE8" s="215"/>
      <c r="AF8" s="215"/>
      <c r="AG8" s="215"/>
      <c r="AH8" s="216"/>
      <c r="AI8" s="214" t="s">
        <v>98</v>
      </c>
      <c r="AJ8" s="236"/>
      <c r="AK8" s="236"/>
      <c r="AL8" s="236"/>
      <c r="AM8" s="236"/>
      <c r="AN8" s="236"/>
      <c r="AO8" s="236"/>
      <c r="AP8" s="236"/>
      <c r="AQ8" s="236"/>
      <c r="AR8" s="236"/>
      <c r="AS8" s="236"/>
      <c r="AT8" s="236"/>
      <c r="AU8" s="236"/>
      <c r="AV8" s="237"/>
      <c r="AW8" s="88"/>
      <c r="AY8" s="28"/>
    </row>
    <row r="9" spans="1:51" ht="18" customHeight="1" thickBot="1" x14ac:dyDescent="0.3">
      <c r="A9" s="88"/>
      <c r="B9" s="278" t="str">
        <f>Calculations!D9</f>
        <v>TH-73</v>
      </c>
      <c r="C9" s="279"/>
      <c r="D9" s="279"/>
      <c r="E9" s="279"/>
      <c r="F9" s="279"/>
      <c r="G9" s="279"/>
      <c r="H9" s="279"/>
      <c r="I9" s="279"/>
      <c r="J9" s="279"/>
      <c r="K9" s="280"/>
      <c r="L9" s="275">
        <f>IF(Calculations!D10="AIRCRAFT",Calculations!D12,Calculations!D11)</f>
        <v>0</v>
      </c>
      <c r="M9" s="276"/>
      <c r="N9" s="276"/>
      <c r="O9" s="276"/>
      <c r="P9" s="276"/>
      <c r="Q9" s="276"/>
      <c r="R9" s="276"/>
      <c r="S9" s="277"/>
      <c r="T9" s="278">
        <f>Calculations!D13</f>
        <v>0</v>
      </c>
      <c r="U9" s="279"/>
      <c r="V9" s="279"/>
      <c r="W9" s="279"/>
      <c r="X9" s="279"/>
      <c r="Y9" s="279"/>
      <c r="Z9" s="279"/>
      <c r="AA9" s="279"/>
      <c r="AB9" s="279"/>
      <c r="AC9" s="279"/>
      <c r="AD9" s="279"/>
      <c r="AE9" s="279"/>
      <c r="AF9" s="279"/>
      <c r="AG9" s="279"/>
      <c r="AH9" s="280"/>
      <c r="AI9" s="314">
        <f>EOMONTH(Calculations!K20,0)</f>
        <v>31</v>
      </c>
      <c r="AJ9" s="364"/>
      <c r="AK9" s="364"/>
      <c r="AL9" s="364"/>
      <c r="AM9" s="364"/>
      <c r="AN9" s="364"/>
      <c r="AO9" s="364"/>
      <c r="AP9" s="364"/>
      <c r="AQ9" s="364"/>
      <c r="AR9" s="364"/>
      <c r="AS9" s="364"/>
      <c r="AT9" s="364"/>
      <c r="AU9" s="364"/>
      <c r="AV9" s="365"/>
      <c r="AW9" s="88"/>
    </row>
    <row r="10" spans="1:51" ht="15" customHeight="1" thickBot="1" x14ac:dyDescent="0.3">
      <c r="A10" s="88"/>
      <c r="B10" s="281" t="s">
        <v>99</v>
      </c>
      <c r="C10" s="282"/>
      <c r="D10" s="282"/>
      <c r="E10" s="282"/>
      <c r="F10" s="282"/>
      <c r="G10" s="282"/>
      <c r="H10" s="282"/>
      <c r="I10" s="282"/>
      <c r="J10" s="282"/>
      <c r="K10" s="282"/>
      <c r="L10" s="282"/>
      <c r="M10" s="282"/>
      <c r="N10" s="282"/>
      <c r="O10" s="282"/>
      <c r="P10" s="282"/>
      <c r="Q10" s="282"/>
      <c r="R10" s="282"/>
      <c r="S10" s="282"/>
      <c r="T10" s="282"/>
      <c r="U10" s="282"/>
      <c r="V10" s="282"/>
      <c r="W10" s="283"/>
      <c r="X10" s="357" t="s">
        <v>100</v>
      </c>
      <c r="Y10" s="358"/>
      <c r="Z10" s="358"/>
      <c r="AA10" s="358"/>
      <c r="AB10" s="358"/>
      <c r="AC10" s="358"/>
      <c r="AD10" s="358"/>
      <c r="AE10" s="358"/>
      <c r="AF10" s="358"/>
      <c r="AG10" s="358"/>
      <c r="AH10" s="358"/>
      <c r="AI10" s="358"/>
      <c r="AJ10" s="358"/>
      <c r="AK10" s="358"/>
      <c r="AL10" s="358"/>
      <c r="AM10" s="358"/>
      <c r="AN10" s="358"/>
      <c r="AO10" s="358"/>
      <c r="AP10" s="358"/>
      <c r="AQ10" s="358"/>
      <c r="AR10" s="358"/>
      <c r="AS10" s="358"/>
      <c r="AT10" s="358"/>
      <c r="AU10" s="358"/>
      <c r="AV10" s="359"/>
      <c r="AW10" s="88"/>
    </row>
    <row r="11" spans="1:51" ht="21" customHeight="1" thickBot="1" x14ac:dyDescent="0.3">
      <c r="A11" s="88"/>
      <c r="B11" s="244" t="s">
        <v>101</v>
      </c>
      <c r="C11" s="245"/>
      <c r="D11" s="245"/>
      <c r="E11" s="245"/>
      <c r="F11" s="245"/>
      <c r="G11" s="245"/>
      <c r="H11" s="245"/>
      <c r="I11" s="245"/>
      <c r="J11" s="245"/>
      <c r="K11" s="245"/>
      <c r="L11" s="245"/>
      <c r="M11" s="245"/>
      <c r="N11" s="245"/>
      <c r="O11" s="245"/>
      <c r="P11" s="245"/>
      <c r="Q11" s="245"/>
      <c r="R11" s="292" t="s">
        <v>102</v>
      </c>
      <c r="S11" s="293"/>
      <c r="T11" s="294"/>
      <c r="U11" s="290" t="s">
        <v>103</v>
      </c>
      <c r="V11" s="290"/>
      <c r="W11" s="291"/>
      <c r="X11" s="332" t="s">
        <v>101</v>
      </c>
      <c r="Y11" s="333"/>
      <c r="Z11" s="333"/>
      <c r="AA11" s="333"/>
      <c r="AB11" s="333"/>
      <c r="AC11" s="333"/>
      <c r="AD11" s="333"/>
      <c r="AE11" s="333"/>
      <c r="AF11" s="333"/>
      <c r="AG11" s="333"/>
      <c r="AH11" s="333"/>
      <c r="AI11" s="333"/>
      <c r="AJ11" s="333"/>
      <c r="AK11" s="306" t="s">
        <v>104</v>
      </c>
      <c r="AL11" s="290"/>
      <c r="AM11" s="290"/>
      <c r="AN11" s="291"/>
      <c r="AO11" s="306" t="s">
        <v>102</v>
      </c>
      <c r="AP11" s="290"/>
      <c r="AQ11" s="290"/>
      <c r="AR11" s="291"/>
      <c r="AS11" s="290" t="s">
        <v>105</v>
      </c>
      <c r="AT11" s="290"/>
      <c r="AU11" s="290"/>
      <c r="AV11" s="291"/>
      <c r="AW11" s="88"/>
    </row>
    <row r="12" spans="1:51" ht="15" customHeight="1" thickBot="1" x14ac:dyDescent="0.3">
      <c r="A12" s="88"/>
      <c r="B12" s="244" t="s">
        <v>106</v>
      </c>
      <c r="C12" s="245"/>
      <c r="D12" s="245"/>
      <c r="E12" s="245"/>
      <c r="F12" s="245"/>
      <c r="G12" s="245"/>
      <c r="H12" s="245"/>
      <c r="I12" s="245"/>
      <c r="J12" s="245"/>
      <c r="K12" s="245"/>
      <c r="L12" s="245"/>
      <c r="M12" s="245"/>
      <c r="N12" s="245"/>
      <c r="O12" s="245"/>
      <c r="P12" s="245"/>
      <c r="Q12" s="245"/>
      <c r="R12" s="295" t="str">
        <f>Calculations!H54</f>
        <v>SHORT</v>
      </c>
      <c r="S12" s="284"/>
      <c r="T12" s="285"/>
      <c r="U12" s="284" t="str">
        <f>Calculations!I54</f>
        <v>SHORT</v>
      </c>
      <c r="V12" s="284"/>
      <c r="W12" s="285"/>
      <c r="X12" s="334" t="s">
        <v>107</v>
      </c>
      <c r="Y12" s="335"/>
      <c r="Z12" s="335"/>
      <c r="AA12" s="335"/>
      <c r="AB12" s="335"/>
      <c r="AC12" s="335"/>
      <c r="AD12" s="335"/>
      <c r="AE12" s="335"/>
      <c r="AF12" s="335"/>
      <c r="AG12" s="335"/>
      <c r="AH12" s="335"/>
      <c r="AI12" s="335"/>
      <c r="AJ12" s="335"/>
      <c r="AK12" s="307">
        <f>Calculations!L54</f>
        <v>0</v>
      </c>
      <c r="AL12" s="300"/>
      <c r="AM12" s="300"/>
      <c r="AN12" s="301"/>
      <c r="AO12" s="307">
        <f>Calculations!M54</f>
        <v>0</v>
      </c>
      <c r="AP12" s="300"/>
      <c r="AQ12" s="300"/>
      <c r="AR12" s="301"/>
      <c r="AS12" s="300">
        <f>Calculations!R18</f>
        <v>0</v>
      </c>
      <c r="AT12" s="300"/>
      <c r="AU12" s="300"/>
      <c r="AV12" s="301"/>
      <c r="AW12" s="88"/>
    </row>
    <row r="13" spans="1:51" ht="15" customHeight="1" thickBot="1" x14ac:dyDescent="0.3">
      <c r="A13" s="88"/>
      <c r="B13" s="298"/>
      <c r="C13" s="299"/>
      <c r="D13" s="299"/>
      <c r="E13" s="299"/>
      <c r="F13" s="299"/>
      <c r="G13" s="299"/>
      <c r="H13" s="299"/>
      <c r="I13" s="299"/>
      <c r="J13" s="299"/>
      <c r="K13" s="299"/>
      <c r="L13" s="299"/>
      <c r="M13" s="299"/>
      <c r="N13" s="299"/>
      <c r="O13" s="299"/>
      <c r="P13" s="299"/>
      <c r="Q13" s="299"/>
      <c r="R13" s="296"/>
      <c r="S13" s="286"/>
      <c r="T13" s="287"/>
      <c r="U13" s="286"/>
      <c r="V13" s="286"/>
      <c r="W13" s="287"/>
      <c r="X13" s="334" t="s">
        <v>108</v>
      </c>
      <c r="Y13" s="335"/>
      <c r="Z13" s="335"/>
      <c r="AA13" s="335"/>
      <c r="AB13" s="335"/>
      <c r="AC13" s="335"/>
      <c r="AD13" s="335"/>
      <c r="AE13" s="335"/>
      <c r="AF13" s="335"/>
      <c r="AG13" s="335"/>
      <c r="AH13" s="335"/>
      <c r="AI13" s="335"/>
      <c r="AJ13" s="335"/>
      <c r="AK13" s="296">
        <f>Calculations!L55</f>
        <v>0</v>
      </c>
      <c r="AL13" s="286"/>
      <c r="AM13" s="286"/>
      <c r="AN13" s="287"/>
      <c r="AO13" s="296">
        <f>Calculations!M55</f>
        <v>0</v>
      </c>
      <c r="AP13" s="286"/>
      <c r="AQ13" s="286"/>
      <c r="AR13" s="287"/>
      <c r="AS13" s="286">
        <f>SUM(Calculations!S18:T18)</f>
        <v>0</v>
      </c>
      <c r="AT13" s="286"/>
      <c r="AU13" s="286"/>
      <c r="AV13" s="287"/>
      <c r="AW13" s="88"/>
    </row>
    <row r="14" spans="1:51" ht="15" customHeight="1" thickBot="1" x14ac:dyDescent="0.3">
      <c r="A14" s="88"/>
      <c r="B14" s="247"/>
      <c r="C14" s="248"/>
      <c r="D14" s="248"/>
      <c r="E14" s="248"/>
      <c r="F14" s="248"/>
      <c r="G14" s="248"/>
      <c r="H14" s="248"/>
      <c r="I14" s="248"/>
      <c r="J14" s="248"/>
      <c r="K14" s="248"/>
      <c r="L14" s="248"/>
      <c r="M14" s="248"/>
      <c r="N14" s="248"/>
      <c r="O14" s="248"/>
      <c r="P14" s="248"/>
      <c r="Q14" s="248"/>
      <c r="R14" s="297"/>
      <c r="S14" s="288"/>
      <c r="T14" s="289"/>
      <c r="U14" s="288"/>
      <c r="V14" s="288"/>
      <c r="W14" s="289"/>
      <c r="X14" s="334" t="s">
        <v>109</v>
      </c>
      <c r="Y14" s="335"/>
      <c r="Z14" s="335"/>
      <c r="AA14" s="335"/>
      <c r="AB14" s="335"/>
      <c r="AC14" s="335"/>
      <c r="AD14" s="335"/>
      <c r="AE14" s="335"/>
      <c r="AF14" s="335"/>
      <c r="AG14" s="335"/>
      <c r="AH14" s="335"/>
      <c r="AI14" s="335"/>
      <c r="AJ14" s="335"/>
      <c r="AK14" s="307">
        <f>SUM(AK12:AN13)</f>
        <v>0</v>
      </c>
      <c r="AL14" s="300"/>
      <c r="AM14" s="300"/>
      <c r="AN14" s="301"/>
      <c r="AO14" s="307">
        <f>SUM(AO12:AR13)</f>
        <v>0</v>
      </c>
      <c r="AP14" s="300"/>
      <c r="AQ14" s="300"/>
      <c r="AR14" s="301"/>
      <c r="AS14" s="300">
        <f>SUM(AS12:AV13)</f>
        <v>0</v>
      </c>
      <c r="AT14" s="300"/>
      <c r="AU14" s="300"/>
      <c r="AV14" s="301"/>
      <c r="AW14" s="88"/>
    </row>
    <row r="15" spans="1:51" ht="15" customHeight="1" x14ac:dyDescent="0.25">
      <c r="A15" s="88"/>
      <c r="B15" s="298" t="s">
        <v>110</v>
      </c>
      <c r="C15" s="299"/>
      <c r="D15" s="299"/>
      <c r="E15" s="299"/>
      <c r="F15" s="299"/>
      <c r="G15" s="299"/>
      <c r="H15" s="299"/>
      <c r="I15" s="299"/>
      <c r="J15" s="299"/>
      <c r="K15" s="299"/>
      <c r="L15" s="299"/>
      <c r="M15" s="299"/>
      <c r="N15" s="299"/>
      <c r="O15" s="299"/>
      <c r="P15" s="299"/>
      <c r="Q15" s="299"/>
      <c r="R15" s="296" t="str">
        <f>Calculations!H55</f>
        <v>SHORT</v>
      </c>
      <c r="S15" s="286"/>
      <c r="T15" s="287"/>
      <c r="U15" s="286" t="str">
        <f>Calculations!I55</f>
        <v>SHORT</v>
      </c>
      <c r="V15" s="286"/>
      <c r="W15" s="287"/>
      <c r="X15" s="336" t="s">
        <v>111</v>
      </c>
      <c r="Y15" s="337"/>
      <c r="Z15" s="337"/>
      <c r="AA15" s="337"/>
      <c r="AB15" s="337"/>
      <c r="AC15" s="337"/>
      <c r="AD15" s="337"/>
      <c r="AE15" s="337"/>
      <c r="AF15" s="337"/>
      <c r="AG15" s="337"/>
      <c r="AH15" s="337"/>
      <c r="AI15" s="337"/>
      <c r="AJ15" s="337"/>
      <c r="AK15" s="302" t="e">
        <f>DATEDIF((DATE(Calculations!I22,Calculations!H22,1)),(DATE(Calculations!M17,Calculations!K17,Calculations!L17)),"y")&amp; " YEARS, "&amp;DATEDIF((DATE(Calculations!I22,Calculations!H22,1)),(DATE(Calculations!M17,Calculations!K17,Calculations!L17)),"ym")&amp; " MONTHS"</f>
        <v>#NUM!</v>
      </c>
      <c r="AL15" s="284"/>
      <c r="AM15" s="284"/>
      <c r="AN15" s="284"/>
      <c r="AO15" s="284"/>
      <c r="AP15" s="284"/>
      <c r="AQ15" s="284"/>
      <c r="AR15" s="284"/>
      <c r="AS15" s="284"/>
      <c r="AT15" s="284"/>
      <c r="AU15" s="284"/>
      <c r="AV15" s="285"/>
      <c r="AW15" s="88"/>
    </row>
    <row r="16" spans="1:51" ht="15" customHeight="1" thickBot="1" x14ac:dyDescent="0.3">
      <c r="A16" s="88"/>
      <c r="B16" s="298"/>
      <c r="C16" s="299"/>
      <c r="D16" s="299"/>
      <c r="E16" s="299"/>
      <c r="F16" s="299"/>
      <c r="G16" s="299"/>
      <c r="H16" s="299"/>
      <c r="I16" s="299"/>
      <c r="J16" s="299"/>
      <c r="K16" s="299"/>
      <c r="L16" s="299"/>
      <c r="M16" s="299"/>
      <c r="N16" s="299"/>
      <c r="O16" s="299"/>
      <c r="P16" s="299"/>
      <c r="Q16" s="299"/>
      <c r="R16" s="296"/>
      <c r="S16" s="286"/>
      <c r="T16" s="287"/>
      <c r="U16" s="286"/>
      <c r="V16" s="286"/>
      <c r="W16" s="287"/>
      <c r="X16" s="338"/>
      <c r="Y16" s="339"/>
      <c r="Z16" s="339"/>
      <c r="AA16" s="339"/>
      <c r="AB16" s="339"/>
      <c r="AC16" s="339"/>
      <c r="AD16" s="339"/>
      <c r="AE16" s="339"/>
      <c r="AF16" s="339"/>
      <c r="AG16" s="339"/>
      <c r="AH16" s="339"/>
      <c r="AI16" s="339"/>
      <c r="AJ16" s="339"/>
      <c r="AK16" s="297"/>
      <c r="AL16" s="288"/>
      <c r="AM16" s="288"/>
      <c r="AN16" s="288"/>
      <c r="AO16" s="288"/>
      <c r="AP16" s="288"/>
      <c r="AQ16" s="288"/>
      <c r="AR16" s="288"/>
      <c r="AS16" s="288"/>
      <c r="AT16" s="288"/>
      <c r="AU16" s="288"/>
      <c r="AV16" s="289"/>
      <c r="AW16" s="88"/>
    </row>
    <row r="17" spans="1:49" ht="15" customHeight="1" thickBot="1" x14ac:dyDescent="0.3">
      <c r="A17" s="88"/>
      <c r="B17" s="247"/>
      <c r="C17" s="248"/>
      <c r="D17" s="248"/>
      <c r="E17" s="248"/>
      <c r="F17" s="248"/>
      <c r="G17" s="248"/>
      <c r="H17" s="248"/>
      <c r="I17" s="248"/>
      <c r="J17" s="248"/>
      <c r="K17" s="248"/>
      <c r="L17" s="248"/>
      <c r="M17" s="248"/>
      <c r="N17" s="248"/>
      <c r="O17" s="248"/>
      <c r="P17" s="248"/>
      <c r="Q17" s="248"/>
      <c r="R17" s="297"/>
      <c r="S17" s="288"/>
      <c r="T17" s="289"/>
      <c r="U17" s="288"/>
      <c r="V17" s="288"/>
      <c r="W17" s="289"/>
      <c r="X17" s="317" t="s">
        <v>112</v>
      </c>
      <c r="Y17" s="354" t="s">
        <v>113</v>
      </c>
      <c r="Z17" s="355"/>
      <c r="AA17" s="355"/>
      <c r="AB17" s="355"/>
      <c r="AC17" s="355"/>
      <c r="AD17" s="355"/>
      <c r="AE17" s="355"/>
      <c r="AF17" s="355"/>
      <c r="AG17" s="355"/>
      <c r="AH17" s="355"/>
      <c r="AI17" s="355"/>
      <c r="AJ17" s="355"/>
      <c r="AK17" s="355"/>
      <c r="AL17" s="355"/>
      <c r="AM17" s="355"/>
      <c r="AN17" s="355"/>
      <c r="AO17" s="355"/>
      <c r="AP17" s="355"/>
      <c r="AQ17" s="355"/>
      <c r="AR17" s="355"/>
      <c r="AS17" s="355"/>
      <c r="AT17" s="355"/>
      <c r="AU17" s="355"/>
      <c r="AV17" s="356"/>
      <c r="AW17" s="88"/>
    </row>
    <row r="18" spans="1:49" ht="15" customHeight="1" x14ac:dyDescent="0.25">
      <c r="A18" s="88"/>
      <c r="B18" s="244" t="s">
        <v>114</v>
      </c>
      <c r="C18" s="245"/>
      <c r="D18" s="245"/>
      <c r="E18" s="245"/>
      <c r="F18" s="245"/>
      <c r="G18" s="245"/>
      <c r="H18" s="245"/>
      <c r="I18" s="245"/>
      <c r="J18" s="245"/>
      <c r="K18" s="245"/>
      <c r="L18" s="245"/>
      <c r="M18" s="245"/>
      <c r="N18" s="245"/>
      <c r="O18" s="245"/>
      <c r="P18" s="245"/>
      <c r="Q18" s="324">
        <f>Calculations!E16</f>
        <v>0</v>
      </c>
      <c r="R18" s="325"/>
      <c r="S18" s="325"/>
      <c r="T18" s="325"/>
      <c r="U18" s="325"/>
      <c r="V18" s="325"/>
      <c r="W18" s="326"/>
      <c r="X18" s="318"/>
      <c r="Y18" s="229" t="s">
        <v>115</v>
      </c>
      <c r="Z18" s="230"/>
      <c r="AA18" s="230"/>
      <c r="AB18" s="230"/>
      <c r="AC18" s="230"/>
      <c r="AD18" s="230"/>
      <c r="AE18" s="230"/>
      <c r="AF18" s="230"/>
      <c r="AG18" s="230"/>
      <c r="AH18" s="230"/>
      <c r="AI18" s="230"/>
      <c r="AJ18" s="230"/>
      <c r="AK18" s="230"/>
      <c r="AL18" s="244" t="s">
        <v>116</v>
      </c>
      <c r="AM18" s="245"/>
      <c r="AN18" s="245"/>
      <c r="AO18" s="245"/>
      <c r="AP18" s="245"/>
      <c r="AQ18" s="245"/>
      <c r="AR18" s="245"/>
      <c r="AS18" s="245"/>
      <c r="AT18" s="245"/>
      <c r="AU18" s="245"/>
      <c r="AV18" s="246"/>
      <c r="AW18" s="88"/>
    </row>
    <row r="19" spans="1:49" ht="15" customHeight="1" thickBot="1" x14ac:dyDescent="0.3">
      <c r="A19" s="88"/>
      <c r="B19" s="298"/>
      <c r="C19" s="299"/>
      <c r="D19" s="299"/>
      <c r="E19" s="299"/>
      <c r="F19" s="299"/>
      <c r="G19" s="299"/>
      <c r="H19" s="299"/>
      <c r="I19" s="299"/>
      <c r="J19" s="299"/>
      <c r="K19" s="299"/>
      <c r="L19" s="299"/>
      <c r="M19" s="299"/>
      <c r="N19" s="299"/>
      <c r="O19" s="299"/>
      <c r="P19" s="299"/>
      <c r="Q19" s="327"/>
      <c r="R19" s="328"/>
      <c r="S19" s="328"/>
      <c r="T19" s="328"/>
      <c r="U19" s="328"/>
      <c r="V19" s="328"/>
      <c r="W19" s="329"/>
      <c r="X19" s="318"/>
      <c r="Y19" s="231"/>
      <c r="Z19" s="232"/>
      <c r="AA19" s="232"/>
      <c r="AB19" s="232"/>
      <c r="AC19" s="232"/>
      <c r="AD19" s="232"/>
      <c r="AE19" s="232"/>
      <c r="AF19" s="232"/>
      <c r="AG19" s="232"/>
      <c r="AH19" s="232"/>
      <c r="AI19" s="232"/>
      <c r="AJ19" s="232"/>
      <c r="AK19" s="232"/>
      <c r="AL19" s="247"/>
      <c r="AM19" s="248"/>
      <c r="AN19" s="248"/>
      <c r="AO19" s="248"/>
      <c r="AP19" s="248"/>
      <c r="AQ19" s="248"/>
      <c r="AR19" s="248"/>
      <c r="AS19" s="248"/>
      <c r="AT19" s="248"/>
      <c r="AU19" s="248"/>
      <c r="AV19" s="249"/>
      <c r="AW19" s="88"/>
    </row>
    <row r="20" spans="1:49" ht="15" customHeight="1" x14ac:dyDescent="0.25">
      <c r="A20" s="88"/>
      <c r="B20" s="223" t="s">
        <v>117</v>
      </c>
      <c r="C20" s="224"/>
      <c r="D20" s="224"/>
      <c r="E20" s="224"/>
      <c r="F20" s="224"/>
      <c r="G20" s="224"/>
      <c r="H20" s="224"/>
      <c r="I20" s="224"/>
      <c r="J20" s="224"/>
      <c r="K20" s="224"/>
      <c r="L20" s="224"/>
      <c r="M20" s="224"/>
      <c r="N20" s="224"/>
      <c r="O20" s="224"/>
      <c r="P20" s="224"/>
      <c r="Q20" s="224"/>
      <c r="R20" s="224"/>
      <c r="S20" s="224"/>
      <c r="T20" s="224"/>
      <c r="U20" s="224"/>
      <c r="V20" s="224"/>
      <c r="W20" s="225"/>
      <c r="X20" s="318"/>
      <c r="Y20" s="238" t="s">
        <v>118</v>
      </c>
      <c r="Z20" s="239"/>
      <c r="AA20" s="239"/>
      <c r="AB20" s="239"/>
      <c r="AC20" s="239"/>
      <c r="AD20" s="239"/>
      <c r="AE20" s="239"/>
      <c r="AF20" s="239"/>
      <c r="AG20" s="239"/>
      <c r="AH20" s="239"/>
      <c r="AI20" s="239"/>
      <c r="AJ20" s="239"/>
      <c r="AK20" s="239"/>
      <c r="AL20" s="239"/>
      <c r="AM20" s="239"/>
      <c r="AN20" s="239"/>
      <c r="AO20" s="239"/>
      <c r="AP20" s="239"/>
      <c r="AQ20" s="239"/>
      <c r="AR20" s="239"/>
      <c r="AS20" s="239"/>
      <c r="AT20" s="239"/>
      <c r="AU20" s="239"/>
      <c r="AV20" s="240"/>
      <c r="AW20" s="88"/>
    </row>
    <row r="21" spans="1:49" ht="19.5" customHeight="1" thickBot="1" x14ac:dyDescent="0.3">
      <c r="A21" s="88"/>
      <c r="B21" s="320" t="str">
        <f>"  "&amp;Calculations!G14</f>
        <v xml:space="preserve">  STANDARD</v>
      </c>
      <c r="C21" s="321"/>
      <c r="D21" s="321"/>
      <c r="E21" s="321"/>
      <c r="F21" s="321"/>
      <c r="G21" s="321"/>
      <c r="H21" s="321"/>
      <c r="I21" s="321"/>
      <c r="J21" s="321"/>
      <c r="K21" s="321"/>
      <c r="L21" s="321"/>
      <c r="M21" s="321"/>
      <c r="N21" s="321"/>
      <c r="O21" s="321"/>
      <c r="P21" s="321"/>
      <c r="Q21" s="321"/>
      <c r="R21" s="321"/>
      <c r="S21" s="321"/>
      <c r="T21" s="321"/>
      <c r="U21" s="321"/>
      <c r="V21" s="321"/>
      <c r="W21" s="322"/>
      <c r="X21" s="318"/>
      <c r="Y21" s="241"/>
      <c r="Z21" s="242"/>
      <c r="AA21" s="242"/>
      <c r="AB21" s="242"/>
      <c r="AC21" s="242"/>
      <c r="AD21" s="242"/>
      <c r="AE21" s="242"/>
      <c r="AF21" s="242"/>
      <c r="AG21" s="242"/>
      <c r="AH21" s="242"/>
      <c r="AI21" s="242"/>
      <c r="AJ21" s="242"/>
      <c r="AK21" s="242"/>
      <c r="AL21" s="242"/>
      <c r="AM21" s="242"/>
      <c r="AN21" s="242"/>
      <c r="AO21" s="242"/>
      <c r="AP21" s="242"/>
      <c r="AQ21" s="242"/>
      <c r="AR21" s="242"/>
      <c r="AS21" s="242"/>
      <c r="AT21" s="242"/>
      <c r="AU21" s="242"/>
      <c r="AV21" s="243"/>
      <c r="AW21" s="88"/>
    </row>
    <row r="22" spans="1:49" ht="15" customHeight="1" x14ac:dyDescent="0.25">
      <c r="A22" s="88"/>
      <c r="B22" s="223" t="s">
        <v>119</v>
      </c>
      <c r="C22" s="224"/>
      <c r="D22" s="224"/>
      <c r="E22" s="224"/>
      <c r="F22" s="224"/>
      <c r="G22" s="224"/>
      <c r="H22" s="224"/>
      <c r="I22" s="224"/>
      <c r="J22" s="224"/>
      <c r="K22" s="224"/>
      <c r="L22" s="224"/>
      <c r="M22" s="224"/>
      <c r="N22" s="224"/>
      <c r="O22" s="224"/>
      <c r="P22" s="224"/>
      <c r="Q22" s="224"/>
      <c r="R22" s="224"/>
      <c r="S22" s="224"/>
      <c r="T22" s="224"/>
      <c r="U22" s="224"/>
      <c r="V22" s="224"/>
      <c r="W22" s="225"/>
      <c r="X22" s="318"/>
      <c r="Y22" s="238" t="s">
        <v>120</v>
      </c>
      <c r="Z22" s="239"/>
      <c r="AA22" s="239"/>
      <c r="AB22" s="239"/>
      <c r="AC22" s="239"/>
      <c r="AD22" s="239"/>
      <c r="AE22" s="239"/>
      <c r="AF22" s="240"/>
      <c r="AG22" s="238" t="s">
        <v>121</v>
      </c>
      <c r="AH22" s="239"/>
      <c r="AI22" s="239"/>
      <c r="AJ22" s="239"/>
      <c r="AK22" s="239"/>
      <c r="AL22" s="239"/>
      <c r="AM22" s="239"/>
      <c r="AN22" s="240"/>
      <c r="AO22" s="223" t="s">
        <v>122</v>
      </c>
      <c r="AP22" s="224"/>
      <c r="AQ22" s="224"/>
      <c r="AR22" s="224"/>
      <c r="AS22" s="224"/>
      <c r="AT22" s="224"/>
      <c r="AU22" s="224"/>
      <c r="AV22" s="225"/>
      <c r="AW22" s="88"/>
    </row>
    <row r="23" spans="1:49" ht="19.5" customHeight="1" thickBot="1" x14ac:dyDescent="0.3">
      <c r="A23" s="88"/>
      <c r="B23" s="320" t="str">
        <f>"  "&amp;Calculations!G16</f>
        <v xml:space="preserve">  STANDARD</v>
      </c>
      <c r="C23" s="321"/>
      <c r="D23" s="321"/>
      <c r="E23" s="321"/>
      <c r="F23" s="321"/>
      <c r="G23" s="321"/>
      <c r="H23" s="321"/>
      <c r="I23" s="321"/>
      <c r="J23" s="321"/>
      <c r="K23" s="321"/>
      <c r="L23" s="321"/>
      <c r="M23" s="321"/>
      <c r="N23" s="321"/>
      <c r="O23" s="321"/>
      <c r="P23" s="321"/>
      <c r="Q23" s="321"/>
      <c r="R23" s="321"/>
      <c r="S23" s="321"/>
      <c r="T23" s="321"/>
      <c r="U23" s="321"/>
      <c r="V23" s="321"/>
      <c r="W23" s="322"/>
      <c r="X23" s="318"/>
      <c r="Y23" s="303" t="s">
        <v>123</v>
      </c>
      <c r="Z23" s="304"/>
      <c r="AA23" s="304"/>
      <c r="AB23" s="304"/>
      <c r="AC23" s="304"/>
      <c r="AD23" s="304"/>
      <c r="AE23" s="304"/>
      <c r="AF23" s="305"/>
      <c r="AG23" s="303"/>
      <c r="AH23" s="304"/>
      <c r="AI23" s="304"/>
      <c r="AJ23" s="304"/>
      <c r="AK23" s="304"/>
      <c r="AL23" s="304"/>
      <c r="AM23" s="304"/>
      <c r="AN23" s="305"/>
      <c r="AO23" s="233"/>
      <c r="AP23" s="234"/>
      <c r="AQ23" s="234"/>
      <c r="AR23" s="234"/>
      <c r="AS23" s="234"/>
      <c r="AT23" s="234"/>
      <c r="AU23" s="234"/>
      <c r="AV23" s="235"/>
      <c r="AW23" s="88"/>
    </row>
    <row r="24" spans="1:49" ht="15" customHeight="1" x14ac:dyDescent="0.25">
      <c r="A24" s="88"/>
      <c r="B24" s="223" t="s">
        <v>124</v>
      </c>
      <c r="C24" s="224"/>
      <c r="D24" s="224"/>
      <c r="E24" s="224"/>
      <c r="F24" s="224"/>
      <c r="G24" s="224"/>
      <c r="H24" s="224"/>
      <c r="I24" s="224"/>
      <c r="J24" s="224"/>
      <c r="K24" s="224"/>
      <c r="L24" s="224"/>
      <c r="M24" s="224"/>
      <c r="N24" s="224"/>
      <c r="O24" s="224"/>
      <c r="P24" s="224"/>
      <c r="Q24" s="224"/>
      <c r="R24" s="224"/>
      <c r="S24" s="224"/>
      <c r="T24" s="224"/>
      <c r="U24" s="224"/>
      <c r="V24" s="224"/>
      <c r="W24" s="225"/>
      <c r="X24" s="319"/>
      <c r="Y24" s="223" t="s">
        <v>125</v>
      </c>
      <c r="Z24" s="224"/>
      <c r="AA24" s="224"/>
      <c r="AB24" s="224"/>
      <c r="AC24" s="224"/>
      <c r="AD24" s="224"/>
      <c r="AE24" s="224"/>
      <c r="AF24" s="224"/>
      <c r="AG24" s="224"/>
      <c r="AH24" s="224"/>
      <c r="AI24" s="224"/>
      <c r="AJ24" s="224"/>
      <c r="AK24" s="224"/>
      <c r="AL24" s="224"/>
      <c r="AM24" s="224"/>
      <c r="AN24" s="225"/>
      <c r="AO24" s="223" t="s">
        <v>126</v>
      </c>
      <c r="AP24" s="236"/>
      <c r="AQ24" s="236"/>
      <c r="AR24" s="236"/>
      <c r="AS24" s="236"/>
      <c r="AT24" s="236"/>
      <c r="AU24" s="236"/>
      <c r="AV24" s="237"/>
      <c r="AW24" s="88"/>
    </row>
    <row r="25" spans="1:49" ht="17.25" customHeight="1" thickBot="1" x14ac:dyDescent="0.3">
      <c r="A25" s="88"/>
      <c r="B25" s="298"/>
      <c r="C25" s="299"/>
      <c r="D25" s="299"/>
      <c r="E25" s="299"/>
      <c r="F25" s="299"/>
      <c r="G25" s="299"/>
      <c r="H25" s="299"/>
      <c r="I25" s="299"/>
      <c r="J25" s="299"/>
      <c r="K25" s="299"/>
      <c r="L25" s="299"/>
      <c r="M25" s="299"/>
      <c r="N25" s="299"/>
      <c r="O25" s="299"/>
      <c r="P25" s="299"/>
      <c r="Q25" s="299"/>
      <c r="R25" s="299"/>
      <c r="S25" s="299"/>
      <c r="T25" s="299"/>
      <c r="U25" s="299"/>
      <c r="V25" s="299"/>
      <c r="W25" s="323"/>
      <c r="X25" s="319"/>
      <c r="Y25" s="226"/>
      <c r="Z25" s="227"/>
      <c r="AA25" s="227"/>
      <c r="AB25" s="227"/>
      <c r="AC25" s="227"/>
      <c r="AD25" s="227"/>
      <c r="AE25" s="227"/>
      <c r="AF25" s="227"/>
      <c r="AG25" s="227"/>
      <c r="AH25" s="227"/>
      <c r="AI25" s="227"/>
      <c r="AJ25" s="227"/>
      <c r="AK25" s="227"/>
      <c r="AL25" s="227"/>
      <c r="AM25" s="227"/>
      <c r="AN25" s="228"/>
      <c r="AO25" s="311"/>
      <c r="AP25" s="312"/>
      <c r="AQ25" s="312"/>
      <c r="AR25" s="312"/>
      <c r="AS25" s="312"/>
      <c r="AT25" s="312"/>
      <c r="AU25" s="312"/>
      <c r="AV25" s="313"/>
      <c r="AW25" s="88"/>
    </row>
    <row r="26" spans="1:49" ht="15" customHeight="1" x14ac:dyDescent="0.25">
      <c r="A26" s="88"/>
      <c r="B26" s="298"/>
      <c r="C26" s="299"/>
      <c r="D26" s="299"/>
      <c r="E26" s="299"/>
      <c r="F26" s="299"/>
      <c r="G26" s="299"/>
      <c r="H26" s="299"/>
      <c r="I26" s="299"/>
      <c r="J26" s="299"/>
      <c r="K26" s="299"/>
      <c r="L26" s="299"/>
      <c r="M26" s="299"/>
      <c r="N26" s="299"/>
      <c r="O26" s="299"/>
      <c r="P26" s="299"/>
      <c r="Q26" s="299"/>
      <c r="R26" s="299"/>
      <c r="S26" s="299"/>
      <c r="T26" s="299"/>
      <c r="U26" s="299"/>
      <c r="V26" s="299"/>
      <c r="W26" s="323"/>
      <c r="X26" s="319"/>
      <c r="Y26" s="223" t="s">
        <v>128</v>
      </c>
      <c r="Z26" s="224"/>
      <c r="AA26" s="224"/>
      <c r="AB26" s="224"/>
      <c r="AC26" s="224"/>
      <c r="AD26" s="224"/>
      <c r="AE26" s="224"/>
      <c r="AF26" s="224"/>
      <c r="AG26" s="224"/>
      <c r="AH26" s="224"/>
      <c r="AI26" s="224"/>
      <c r="AJ26" s="224"/>
      <c r="AK26" s="224"/>
      <c r="AL26" s="224"/>
      <c r="AM26" s="224"/>
      <c r="AN26" s="225"/>
      <c r="AO26" s="223" t="s">
        <v>129</v>
      </c>
      <c r="AP26" s="236"/>
      <c r="AQ26" s="236"/>
      <c r="AR26" s="236"/>
      <c r="AS26" s="236"/>
      <c r="AT26" s="236"/>
      <c r="AU26" s="236"/>
      <c r="AV26" s="237"/>
      <c r="AW26" s="88"/>
    </row>
    <row r="27" spans="1:49" ht="16.5" customHeight="1" thickBot="1" x14ac:dyDescent="0.3">
      <c r="A27" s="88"/>
      <c r="B27" s="298"/>
      <c r="C27" s="299"/>
      <c r="D27" s="299"/>
      <c r="E27" s="299"/>
      <c r="F27" s="299"/>
      <c r="G27" s="299"/>
      <c r="H27" s="299"/>
      <c r="I27" s="299"/>
      <c r="J27" s="299"/>
      <c r="K27" s="299"/>
      <c r="L27" s="299"/>
      <c r="M27" s="299"/>
      <c r="N27" s="299"/>
      <c r="O27" s="299"/>
      <c r="P27" s="299"/>
      <c r="Q27" s="299"/>
      <c r="R27" s="299"/>
      <c r="S27" s="299"/>
      <c r="T27" s="299"/>
      <c r="U27" s="299"/>
      <c r="V27" s="299"/>
      <c r="W27" s="323"/>
      <c r="X27" s="319"/>
      <c r="Y27" s="308" t="s">
        <v>130</v>
      </c>
      <c r="Z27" s="309"/>
      <c r="AA27" s="309"/>
      <c r="AB27" s="309"/>
      <c r="AC27" s="309"/>
      <c r="AD27" s="309"/>
      <c r="AE27" s="309"/>
      <c r="AF27" s="309"/>
      <c r="AG27" s="309"/>
      <c r="AH27" s="309"/>
      <c r="AI27" s="309"/>
      <c r="AJ27" s="309"/>
      <c r="AK27" s="309"/>
      <c r="AL27" s="309"/>
      <c r="AM27" s="309"/>
      <c r="AN27" s="310"/>
      <c r="AO27" s="314" t="e">
        <f>DATE(Calculations!M13,Calculations!K13,Calculations!L13)</f>
        <v>#NUM!</v>
      </c>
      <c r="AP27" s="315"/>
      <c r="AQ27" s="315"/>
      <c r="AR27" s="315"/>
      <c r="AS27" s="315"/>
      <c r="AT27" s="315"/>
      <c r="AU27" s="315"/>
      <c r="AV27" s="316"/>
      <c r="AW27" s="88"/>
    </row>
    <row r="28" spans="1:49" s="83" customFormat="1" ht="15" customHeight="1" x14ac:dyDescent="0.25">
      <c r="A28" s="90"/>
      <c r="B28" s="262" t="s">
        <v>131</v>
      </c>
      <c r="C28" s="244" t="s">
        <v>132</v>
      </c>
      <c r="D28" s="245"/>
      <c r="E28" s="245"/>
      <c r="F28" s="245"/>
      <c r="G28" s="245"/>
      <c r="H28" s="245"/>
      <c r="I28" s="245"/>
      <c r="J28" s="245"/>
      <c r="K28" s="245"/>
      <c r="L28" s="245"/>
      <c r="M28" s="245"/>
      <c r="N28" s="245"/>
      <c r="O28" s="245"/>
      <c r="P28" s="245"/>
      <c r="Q28" s="245"/>
      <c r="R28" s="245"/>
      <c r="S28" s="246"/>
      <c r="T28" s="244" t="s">
        <v>133</v>
      </c>
      <c r="U28" s="246"/>
      <c r="V28" s="244" t="s">
        <v>134</v>
      </c>
      <c r="W28" s="245"/>
      <c r="X28" s="244" t="s">
        <v>135</v>
      </c>
      <c r="Y28" s="245"/>
      <c r="Z28" s="245"/>
      <c r="AA28" s="245"/>
      <c r="AB28" s="245"/>
      <c r="AC28" s="245"/>
      <c r="AD28" s="245"/>
      <c r="AE28" s="245"/>
      <c r="AF28" s="245"/>
      <c r="AG28" s="245"/>
      <c r="AH28" s="245"/>
      <c r="AI28" s="245"/>
      <c r="AJ28" s="245"/>
      <c r="AK28" s="245"/>
      <c r="AL28" s="245"/>
      <c r="AM28" s="245"/>
      <c r="AN28" s="245"/>
      <c r="AO28" s="245"/>
      <c r="AP28" s="245"/>
      <c r="AQ28" s="245"/>
      <c r="AR28" s="245"/>
      <c r="AS28" s="244" t="s">
        <v>133</v>
      </c>
      <c r="AT28" s="246"/>
      <c r="AU28" s="244" t="s">
        <v>134</v>
      </c>
      <c r="AV28" s="246"/>
      <c r="AW28" s="90"/>
    </row>
    <row r="29" spans="1:49" s="83" customFormat="1" ht="15" customHeight="1" thickBot="1" x14ac:dyDescent="0.3">
      <c r="A29" s="90"/>
      <c r="B29" s="263"/>
      <c r="C29" s="247"/>
      <c r="D29" s="248"/>
      <c r="E29" s="248"/>
      <c r="F29" s="248"/>
      <c r="G29" s="248"/>
      <c r="H29" s="248"/>
      <c r="I29" s="248"/>
      <c r="J29" s="248"/>
      <c r="K29" s="248"/>
      <c r="L29" s="248"/>
      <c r="M29" s="248"/>
      <c r="N29" s="248"/>
      <c r="O29" s="248"/>
      <c r="P29" s="248"/>
      <c r="Q29" s="248"/>
      <c r="R29" s="248"/>
      <c r="S29" s="249"/>
      <c r="T29" s="247"/>
      <c r="U29" s="249"/>
      <c r="V29" s="247"/>
      <c r="W29" s="248"/>
      <c r="X29" s="247"/>
      <c r="Y29" s="248"/>
      <c r="Z29" s="248"/>
      <c r="AA29" s="248"/>
      <c r="AB29" s="248"/>
      <c r="AC29" s="248"/>
      <c r="AD29" s="248"/>
      <c r="AE29" s="248"/>
      <c r="AF29" s="248"/>
      <c r="AG29" s="248"/>
      <c r="AH29" s="248"/>
      <c r="AI29" s="248"/>
      <c r="AJ29" s="248"/>
      <c r="AK29" s="248"/>
      <c r="AL29" s="248"/>
      <c r="AM29" s="248"/>
      <c r="AN29" s="248"/>
      <c r="AO29" s="248"/>
      <c r="AP29" s="248"/>
      <c r="AQ29" s="248"/>
      <c r="AR29" s="248"/>
      <c r="AS29" s="247"/>
      <c r="AT29" s="249"/>
      <c r="AU29" s="247"/>
      <c r="AV29" s="249"/>
      <c r="AW29" s="90"/>
    </row>
    <row r="30" spans="1:49" s="83" customFormat="1" ht="15" customHeight="1" thickBot="1" x14ac:dyDescent="0.3">
      <c r="A30" s="90"/>
      <c r="B30" s="263"/>
      <c r="C30" s="91">
        <v>1</v>
      </c>
      <c r="D30" s="253" t="s">
        <v>136</v>
      </c>
      <c r="E30" s="254"/>
      <c r="F30" s="254"/>
      <c r="G30" s="254"/>
      <c r="H30" s="254"/>
      <c r="I30" s="254"/>
      <c r="J30" s="254"/>
      <c r="K30" s="254"/>
      <c r="L30" s="254"/>
      <c r="M30" s="254"/>
      <c r="N30" s="254"/>
      <c r="O30" s="254"/>
      <c r="P30" s="254"/>
      <c r="Q30" s="254"/>
      <c r="R30" s="254"/>
      <c r="S30" s="255"/>
      <c r="T30" s="256"/>
      <c r="U30" s="257"/>
      <c r="V30" s="258"/>
      <c r="W30" s="259"/>
      <c r="X30" s="92">
        <v>1</v>
      </c>
      <c r="Y30" s="253" t="s">
        <v>137</v>
      </c>
      <c r="Z30" s="254"/>
      <c r="AA30" s="254"/>
      <c r="AB30" s="254"/>
      <c r="AC30" s="254"/>
      <c r="AD30" s="254"/>
      <c r="AE30" s="254"/>
      <c r="AF30" s="254"/>
      <c r="AG30" s="254"/>
      <c r="AH30" s="254"/>
      <c r="AI30" s="254"/>
      <c r="AJ30" s="254"/>
      <c r="AK30" s="254"/>
      <c r="AL30" s="254"/>
      <c r="AM30" s="254"/>
      <c r="AN30" s="254"/>
      <c r="AO30" s="254"/>
      <c r="AP30" s="254"/>
      <c r="AQ30" s="254"/>
      <c r="AR30" s="254"/>
      <c r="AS30" s="260"/>
      <c r="AT30" s="261"/>
      <c r="AU30" s="260"/>
      <c r="AV30" s="261"/>
      <c r="AW30" s="90"/>
    </row>
    <row r="31" spans="1:49" s="83" customFormat="1" ht="15" customHeight="1" thickBot="1" x14ac:dyDescent="0.3">
      <c r="A31" s="90"/>
      <c r="B31" s="263"/>
      <c r="C31" s="91">
        <v>2</v>
      </c>
      <c r="D31" s="253" t="s">
        <v>138</v>
      </c>
      <c r="E31" s="254"/>
      <c r="F31" s="254"/>
      <c r="G31" s="254"/>
      <c r="H31" s="254"/>
      <c r="I31" s="254"/>
      <c r="J31" s="254"/>
      <c r="K31" s="254"/>
      <c r="L31" s="254"/>
      <c r="M31" s="254"/>
      <c r="N31" s="254"/>
      <c r="O31" s="254"/>
      <c r="P31" s="254"/>
      <c r="Q31" s="254"/>
      <c r="R31" s="254"/>
      <c r="S31" s="255"/>
      <c r="T31" s="256"/>
      <c r="U31" s="257"/>
      <c r="V31" s="258"/>
      <c r="W31" s="259"/>
      <c r="X31" s="92">
        <v>2</v>
      </c>
      <c r="Y31" s="253" t="s">
        <v>139</v>
      </c>
      <c r="Z31" s="254"/>
      <c r="AA31" s="254"/>
      <c r="AB31" s="254"/>
      <c r="AC31" s="254"/>
      <c r="AD31" s="254"/>
      <c r="AE31" s="254"/>
      <c r="AF31" s="254"/>
      <c r="AG31" s="254"/>
      <c r="AH31" s="254"/>
      <c r="AI31" s="254"/>
      <c r="AJ31" s="254"/>
      <c r="AK31" s="254"/>
      <c r="AL31" s="254"/>
      <c r="AM31" s="254"/>
      <c r="AN31" s="254"/>
      <c r="AO31" s="254"/>
      <c r="AP31" s="254"/>
      <c r="AQ31" s="254"/>
      <c r="AR31" s="254"/>
      <c r="AS31" s="260"/>
      <c r="AT31" s="261"/>
      <c r="AU31" s="260"/>
      <c r="AV31" s="261"/>
      <c r="AW31" s="90"/>
    </row>
    <row r="32" spans="1:49" s="83" customFormat="1" ht="15" customHeight="1" thickBot="1" x14ac:dyDescent="0.3">
      <c r="A32" s="90"/>
      <c r="B32" s="263"/>
      <c r="C32" s="91">
        <v>3</v>
      </c>
      <c r="D32" s="253" t="s">
        <v>140</v>
      </c>
      <c r="E32" s="254"/>
      <c r="F32" s="254"/>
      <c r="G32" s="254"/>
      <c r="H32" s="254"/>
      <c r="I32" s="254"/>
      <c r="J32" s="254"/>
      <c r="K32" s="254"/>
      <c r="L32" s="254"/>
      <c r="M32" s="254"/>
      <c r="N32" s="254"/>
      <c r="O32" s="254"/>
      <c r="P32" s="254"/>
      <c r="Q32" s="254"/>
      <c r="R32" s="254"/>
      <c r="S32" s="255"/>
      <c r="T32" s="256"/>
      <c r="U32" s="257"/>
      <c r="V32" s="258"/>
      <c r="W32" s="259"/>
      <c r="X32" s="92">
        <v>3</v>
      </c>
      <c r="Y32" s="253" t="s">
        <v>141</v>
      </c>
      <c r="Z32" s="254"/>
      <c r="AA32" s="254"/>
      <c r="AB32" s="254"/>
      <c r="AC32" s="254"/>
      <c r="AD32" s="254"/>
      <c r="AE32" s="254"/>
      <c r="AF32" s="254"/>
      <c r="AG32" s="254"/>
      <c r="AH32" s="254"/>
      <c r="AI32" s="254"/>
      <c r="AJ32" s="254"/>
      <c r="AK32" s="254"/>
      <c r="AL32" s="254"/>
      <c r="AM32" s="254"/>
      <c r="AN32" s="254"/>
      <c r="AO32" s="254"/>
      <c r="AP32" s="254"/>
      <c r="AQ32" s="254"/>
      <c r="AR32" s="254"/>
      <c r="AS32" s="260"/>
      <c r="AT32" s="261"/>
      <c r="AU32" s="260"/>
      <c r="AV32" s="261"/>
      <c r="AW32" s="90"/>
    </row>
    <row r="33" spans="1:49" s="83" customFormat="1" ht="15" customHeight="1" thickBot="1" x14ac:dyDescent="0.3">
      <c r="A33" s="90"/>
      <c r="B33" s="263"/>
      <c r="C33" s="91">
        <v>4</v>
      </c>
      <c r="D33" s="253" t="s">
        <v>142</v>
      </c>
      <c r="E33" s="254"/>
      <c r="F33" s="254"/>
      <c r="G33" s="254"/>
      <c r="H33" s="254"/>
      <c r="I33" s="254"/>
      <c r="J33" s="254"/>
      <c r="K33" s="254"/>
      <c r="L33" s="254"/>
      <c r="M33" s="254"/>
      <c r="N33" s="254"/>
      <c r="O33" s="254"/>
      <c r="P33" s="254"/>
      <c r="Q33" s="254"/>
      <c r="R33" s="254"/>
      <c r="S33" s="255"/>
      <c r="T33" s="256"/>
      <c r="U33" s="257"/>
      <c r="V33" s="258"/>
      <c r="W33" s="259"/>
      <c r="X33" s="92">
        <v>4</v>
      </c>
      <c r="Y33" s="253" t="s">
        <v>143</v>
      </c>
      <c r="Z33" s="254"/>
      <c r="AA33" s="254"/>
      <c r="AB33" s="254"/>
      <c r="AC33" s="254"/>
      <c r="AD33" s="254"/>
      <c r="AE33" s="254"/>
      <c r="AF33" s="254"/>
      <c r="AG33" s="254"/>
      <c r="AH33" s="254"/>
      <c r="AI33" s="254"/>
      <c r="AJ33" s="254"/>
      <c r="AK33" s="254"/>
      <c r="AL33" s="254"/>
      <c r="AM33" s="254"/>
      <c r="AN33" s="254"/>
      <c r="AO33" s="254"/>
      <c r="AP33" s="254"/>
      <c r="AQ33" s="254"/>
      <c r="AR33" s="254"/>
      <c r="AS33" s="260"/>
      <c r="AT33" s="261"/>
      <c r="AU33" s="260"/>
      <c r="AV33" s="261"/>
      <c r="AW33" s="90"/>
    </row>
    <row r="34" spans="1:49" s="83" customFormat="1" ht="15" customHeight="1" thickBot="1" x14ac:dyDescent="0.3">
      <c r="A34" s="90"/>
      <c r="B34" s="263"/>
      <c r="C34" s="91">
        <v>5</v>
      </c>
      <c r="D34" s="253" t="s">
        <v>144</v>
      </c>
      <c r="E34" s="254"/>
      <c r="F34" s="254"/>
      <c r="G34" s="254"/>
      <c r="H34" s="254"/>
      <c r="I34" s="254"/>
      <c r="J34" s="254"/>
      <c r="K34" s="254"/>
      <c r="L34" s="254"/>
      <c r="M34" s="254"/>
      <c r="N34" s="254"/>
      <c r="O34" s="254"/>
      <c r="P34" s="254"/>
      <c r="Q34" s="254"/>
      <c r="R34" s="254"/>
      <c r="S34" s="255"/>
      <c r="T34" s="256"/>
      <c r="U34" s="257"/>
      <c r="V34" s="258"/>
      <c r="W34" s="259"/>
      <c r="X34" s="92">
        <v>5</v>
      </c>
      <c r="Y34" s="253" t="s">
        <v>145</v>
      </c>
      <c r="Z34" s="254"/>
      <c r="AA34" s="254"/>
      <c r="AB34" s="254"/>
      <c r="AC34" s="254"/>
      <c r="AD34" s="254"/>
      <c r="AE34" s="254"/>
      <c r="AF34" s="254"/>
      <c r="AG34" s="254"/>
      <c r="AH34" s="254"/>
      <c r="AI34" s="254"/>
      <c r="AJ34" s="254"/>
      <c r="AK34" s="254"/>
      <c r="AL34" s="254"/>
      <c r="AM34" s="254"/>
      <c r="AN34" s="254"/>
      <c r="AO34" s="254"/>
      <c r="AP34" s="254"/>
      <c r="AQ34" s="254"/>
      <c r="AR34" s="254"/>
      <c r="AS34" s="260"/>
      <c r="AT34" s="261"/>
      <c r="AU34" s="260"/>
      <c r="AV34" s="261"/>
      <c r="AW34" s="90"/>
    </row>
    <row r="35" spans="1:49" s="83" customFormat="1" ht="15" customHeight="1" thickBot="1" x14ac:dyDescent="0.3">
      <c r="A35" s="90"/>
      <c r="B35" s="263"/>
      <c r="C35" s="91">
        <v>6</v>
      </c>
      <c r="D35" s="253" t="s">
        <v>146</v>
      </c>
      <c r="E35" s="254"/>
      <c r="F35" s="254"/>
      <c r="G35" s="254"/>
      <c r="H35" s="254"/>
      <c r="I35" s="254"/>
      <c r="J35" s="254"/>
      <c r="K35" s="254"/>
      <c r="L35" s="254"/>
      <c r="M35" s="254"/>
      <c r="N35" s="254"/>
      <c r="O35" s="254"/>
      <c r="P35" s="254"/>
      <c r="Q35" s="254"/>
      <c r="R35" s="254"/>
      <c r="S35" s="255"/>
      <c r="T35" s="256"/>
      <c r="U35" s="257"/>
      <c r="V35" s="258"/>
      <c r="W35" s="259"/>
      <c r="X35" s="92">
        <v>6</v>
      </c>
      <c r="Y35" s="253" t="s">
        <v>147</v>
      </c>
      <c r="Z35" s="254"/>
      <c r="AA35" s="254"/>
      <c r="AB35" s="254"/>
      <c r="AC35" s="254"/>
      <c r="AD35" s="254"/>
      <c r="AE35" s="254"/>
      <c r="AF35" s="254"/>
      <c r="AG35" s="254"/>
      <c r="AH35" s="254"/>
      <c r="AI35" s="254"/>
      <c r="AJ35" s="254"/>
      <c r="AK35" s="254"/>
      <c r="AL35" s="254"/>
      <c r="AM35" s="254"/>
      <c r="AN35" s="254"/>
      <c r="AO35" s="254"/>
      <c r="AP35" s="254"/>
      <c r="AQ35" s="254"/>
      <c r="AR35" s="254"/>
      <c r="AS35" s="260"/>
      <c r="AT35" s="261"/>
      <c r="AU35" s="260"/>
      <c r="AV35" s="261"/>
      <c r="AW35" s="90"/>
    </row>
    <row r="36" spans="1:49" s="83" customFormat="1" ht="15" customHeight="1" thickBot="1" x14ac:dyDescent="0.3">
      <c r="A36" s="90"/>
      <c r="B36" s="263"/>
      <c r="C36" s="93">
        <v>7</v>
      </c>
      <c r="D36" s="253"/>
      <c r="E36" s="254"/>
      <c r="F36" s="254"/>
      <c r="G36" s="254"/>
      <c r="H36" s="254"/>
      <c r="I36" s="254"/>
      <c r="J36" s="254"/>
      <c r="K36" s="254"/>
      <c r="L36" s="254"/>
      <c r="M36" s="254"/>
      <c r="N36" s="254"/>
      <c r="O36" s="254"/>
      <c r="P36" s="254"/>
      <c r="Q36" s="254"/>
      <c r="R36" s="254"/>
      <c r="S36" s="255"/>
      <c r="T36" s="256"/>
      <c r="U36" s="257"/>
      <c r="V36" s="258"/>
      <c r="W36" s="259"/>
      <c r="X36" s="94">
        <v>7</v>
      </c>
      <c r="Y36" s="340"/>
      <c r="Z36" s="341"/>
      <c r="AA36" s="341"/>
      <c r="AB36" s="341"/>
      <c r="AC36" s="341"/>
      <c r="AD36" s="341"/>
      <c r="AE36" s="341"/>
      <c r="AF36" s="341"/>
      <c r="AG36" s="341"/>
      <c r="AH36" s="341"/>
      <c r="AI36" s="341"/>
      <c r="AJ36" s="341"/>
      <c r="AK36" s="341"/>
      <c r="AL36" s="341"/>
      <c r="AM36" s="341"/>
      <c r="AN36" s="341"/>
      <c r="AO36" s="341"/>
      <c r="AP36" s="341"/>
      <c r="AQ36" s="341"/>
      <c r="AR36" s="341"/>
      <c r="AS36" s="260"/>
      <c r="AT36" s="261"/>
      <c r="AU36" s="260"/>
      <c r="AV36" s="261"/>
      <c r="AW36" s="90"/>
    </row>
    <row r="37" spans="1:49" s="83" customFormat="1" ht="15" customHeight="1" thickBot="1" x14ac:dyDescent="0.3">
      <c r="A37" s="90"/>
      <c r="B37" s="264"/>
      <c r="C37" s="366" t="s">
        <v>148</v>
      </c>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c r="AN37" s="367"/>
      <c r="AO37" s="367"/>
      <c r="AP37" s="367"/>
      <c r="AQ37" s="367"/>
      <c r="AR37" s="367"/>
      <c r="AS37" s="367"/>
      <c r="AT37" s="367"/>
      <c r="AU37" s="367"/>
      <c r="AV37" s="368"/>
      <c r="AW37" s="90"/>
    </row>
    <row r="38" spans="1:49" s="83" customFormat="1" ht="15" customHeight="1" x14ac:dyDescent="0.25">
      <c r="A38" s="90"/>
      <c r="B38" s="214" t="s">
        <v>149</v>
      </c>
      <c r="C38" s="215"/>
      <c r="D38" s="215"/>
      <c r="E38" s="215"/>
      <c r="F38" s="215"/>
      <c r="G38" s="215"/>
      <c r="H38" s="215"/>
      <c r="I38" s="215"/>
      <c r="J38" s="215"/>
      <c r="K38" s="215"/>
      <c r="L38" s="215"/>
      <c r="M38" s="215"/>
      <c r="N38" s="215"/>
      <c r="O38" s="215"/>
      <c r="P38" s="215"/>
      <c r="Q38" s="216"/>
      <c r="R38" s="214" t="s">
        <v>150</v>
      </c>
      <c r="S38" s="215"/>
      <c r="T38" s="215"/>
      <c r="U38" s="215"/>
      <c r="V38" s="215"/>
      <c r="W38" s="216"/>
      <c r="X38" s="214" t="s">
        <v>151</v>
      </c>
      <c r="Y38" s="215"/>
      <c r="Z38" s="215"/>
      <c r="AA38" s="215"/>
      <c r="AB38" s="215"/>
      <c r="AC38" s="215"/>
      <c r="AD38" s="216"/>
      <c r="AE38" s="214" t="s">
        <v>152</v>
      </c>
      <c r="AF38" s="215"/>
      <c r="AG38" s="215"/>
      <c r="AH38" s="215"/>
      <c r="AI38" s="215"/>
      <c r="AJ38" s="215"/>
      <c r="AK38" s="215"/>
      <c r="AL38" s="215"/>
      <c r="AM38" s="215"/>
      <c r="AN38" s="215"/>
      <c r="AO38" s="215"/>
      <c r="AP38" s="215"/>
      <c r="AQ38" s="215"/>
      <c r="AR38" s="215"/>
      <c r="AS38" s="215"/>
      <c r="AT38" s="215"/>
      <c r="AU38" s="215"/>
      <c r="AV38" s="216"/>
      <c r="AW38" s="90"/>
    </row>
    <row r="39" spans="1:49" s="83" customFormat="1" ht="15" customHeight="1" thickBot="1" x14ac:dyDescent="0.3">
      <c r="A39" s="90"/>
      <c r="B39" s="217" t="str">
        <f>"  "&amp;LEFT(Calculations!F6,1)&amp;". "&amp;Calculations!H6&amp;". "&amp;Calculations!D6</f>
        <v xml:space="preserve">  . . </v>
      </c>
      <c r="C39" s="218"/>
      <c r="D39" s="218"/>
      <c r="E39" s="218"/>
      <c r="F39" s="218"/>
      <c r="G39" s="218"/>
      <c r="H39" s="218"/>
      <c r="I39" s="218"/>
      <c r="J39" s="218"/>
      <c r="K39" s="218"/>
      <c r="L39" s="218"/>
      <c r="M39" s="218"/>
      <c r="N39" s="218"/>
      <c r="O39" s="218"/>
      <c r="P39" s="218"/>
      <c r="Q39" s="219"/>
      <c r="R39" s="220">
        <f>Calculations!I6</f>
        <v>0</v>
      </c>
      <c r="S39" s="221"/>
      <c r="T39" s="221"/>
      <c r="U39" s="221"/>
      <c r="V39" s="221"/>
      <c r="W39" s="222"/>
      <c r="X39" s="250" t="e">
        <f>AI7</f>
        <v>#NUM!</v>
      </c>
      <c r="Y39" s="251"/>
      <c r="Z39" s="251"/>
      <c r="AA39" s="251"/>
      <c r="AB39" s="251"/>
      <c r="AC39" s="251"/>
      <c r="AD39" s="252"/>
      <c r="AE39" s="342"/>
      <c r="AF39" s="343"/>
      <c r="AG39" s="343"/>
      <c r="AH39" s="343"/>
      <c r="AI39" s="343"/>
      <c r="AJ39" s="343"/>
      <c r="AK39" s="343"/>
      <c r="AL39" s="343"/>
      <c r="AM39" s="343"/>
      <c r="AN39" s="343"/>
      <c r="AO39" s="343"/>
      <c r="AP39" s="343"/>
      <c r="AQ39" s="343"/>
      <c r="AR39" s="343"/>
      <c r="AS39" s="343"/>
      <c r="AT39" s="343"/>
      <c r="AU39" s="343"/>
      <c r="AV39" s="344"/>
      <c r="AW39" s="90"/>
    </row>
    <row r="40" spans="1:49" s="83" customFormat="1" ht="15" customHeight="1" x14ac:dyDescent="0.25">
      <c r="A40" s="90"/>
      <c r="B40" s="369" t="s">
        <v>153</v>
      </c>
      <c r="C40" s="370"/>
      <c r="D40" s="370"/>
      <c r="E40" s="370"/>
      <c r="F40" s="370"/>
      <c r="G40" s="370"/>
      <c r="H40" s="370"/>
      <c r="I40" s="370"/>
      <c r="J40" s="370"/>
      <c r="K40" s="370"/>
      <c r="L40" s="370"/>
      <c r="M40" s="370"/>
      <c r="N40" s="370"/>
      <c r="O40" s="370"/>
      <c r="P40" s="370"/>
      <c r="Q40" s="370"/>
      <c r="R40" s="370"/>
      <c r="S40" s="370"/>
      <c r="T40" s="370"/>
      <c r="U40" s="370"/>
      <c r="V40" s="370"/>
      <c r="W40" s="370"/>
      <c r="X40" s="370"/>
      <c r="Y40" s="370"/>
      <c r="Z40" s="370"/>
      <c r="AA40" s="370"/>
      <c r="AB40" s="370"/>
      <c r="AC40" s="370"/>
      <c r="AD40" s="370"/>
      <c r="AE40" s="370"/>
      <c r="AF40" s="370"/>
      <c r="AG40" s="370"/>
      <c r="AH40" s="370"/>
      <c r="AI40" s="370"/>
      <c r="AJ40" s="370"/>
      <c r="AK40" s="370"/>
      <c r="AL40" s="370"/>
      <c r="AM40" s="370"/>
      <c r="AN40" s="370"/>
      <c r="AO40" s="370"/>
      <c r="AP40" s="370"/>
      <c r="AQ40" s="370"/>
      <c r="AR40" s="370"/>
      <c r="AS40" s="370"/>
      <c r="AT40" s="370"/>
      <c r="AU40" s="370"/>
      <c r="AV40" s="371"/>
      <c r="AW40" s="90"/>
    </row>
    <row r="41" spans="1:49" s="83" customFormat="1" ht="15" customHeight="1" x14ac:dyDescent="0.25">
      <c r="A41" s="90"/>
      <c r="B41" s="348" t="s">
        <v>198</v>
      </c>
      <c r="C41" s="349"/>
      <c r="D41" s="349"/>
      <c r="E41" s="349"/>
      <c r="F41" s="349"/>
      <c r="G41" s="349"/>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49"/>
      <c r="AG41" s="349"/>
      <c r="AH41" s="349"/>
      <c r="AI41" s="349"/>
      <c r="AJ41" s="349"/>
      <c r="AK41" s="349"/>
      <c r="AL41" s="349"/>
      <c r="AM41" s="349"/>
      <c r="AN41" s="349"/>
      <c r="AO41" s="349"/>
      <c r="AP41" s="349"/>
      <c r="AQ41" s="349"/>
      <c r="AR41" s="349"/>
      <c r="AS41" s="349"/>
      <c r="AT41" s="349"/>
      <c r="AU41" s="349"/>
      <c r="AV41" s="350"/>
      <c r="AW41" s="90"/>
    </row>
    <row r="42" spans="1:49" s="83" customFormat="1" ht="15" customHeight="1" x14ac:dyDescent="0.25">
      <c r="A42" s="90"/>
      <c r="B42" s="348"/>
      <c r="C42" s="349"/>
      <c r="D42" s="349"/>
      <c r="E42" s="349"/>
      <c r="F42" s="349"/>
      <c r="G42" s="349"/>
      <c r="H42" s="349"/>
      <c r="I42" s="349"/>
      <c r="J42" s="349"/>
      <c r="K42" s="349"/>
      <c r="L42" s="349"/>
      <c r="M42" s="349"/>
      <c r="N42" s="349"/>
      <c r="O42" s="349"/>
      <c r="P42" s="349"/>
      <c r="Q42" s="349"/>
      <c r="R42" s="349"/>
      <c r="S42" s="349"/>
      <c r="T42" s="349"/>
      <c r="U42" s="349"/>
      <c r="V42" s="349"/>
      <c r="W42" s="349"/>
      <c r="X42" s="349"/>
      <c r="Y42" s="349"/>
      <c r="Z42" s="349"/>
      <c r="AA42" s="349"/>
      <c r="AB42" s="349"/>
      <c r="AC42" s="349"/>
      <c r="AD42" s="349"/>
      <c r="AE42" s="349"/>
      <c r="AF42" s="349"/>
      <c r="AG42" s="349"/>
      <c r="AH42" s="349"/>
      <c r="AI42" s="349"/>
      <c r="AJ42" s="349"/>
      <c r="AK42" s="349"/>
      <c r="AL42" s="349"/>
      <c r="AM42" s="349"/>
      <c r="AN42" s="349"/>
      <c r="AO42" s="349"/>
      <c r="AP42" s="349"/>
      <c r="AQ42" s="349"/>
      <c r="AR42" s="349"/>
      <c r="AS42" s="349"/>
      <c r="AT42" s="349"/>
      <c r="AU42" s="349"/>
      <c r="AV42" s="350"/>
      <c r="AW42" s="90"/>
    </row>
    <row r="43" spans="1:49" s="83" customFormat="1" ht="15" customHeight="1" x14ac:dyDescent="0.25">
      <c r="A43" s="90"/>
      <c r="B43" s="348"/>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49"/>
      <c r="AH43" s="349"/>
      <c r="AI43" s="349"/>
      <c r="AJ43" s="349"/>
      <c r="AK43" s="349"/>
      <c r="AL43" s="349"/>
      <c r="AM43" s="349"/>
      <c r="AN43" s="349"/>
      <c r="AO43" s="349"/>
      <c r="AP43" s="349"/>
      <c r="AQ43" s="349"/>
      <c r="AR43" s="349"/>
      <c r="AS43" s="349"/>
      <c r="AT43" s="349"/>
      <c r="AU43" s="349"/>
      <c r="AV43" s="350"/>
      <c r="AW43" s="90"/>
    </row>
    <row r="44" spans="1:49" s="83" customFormat="1" ht="15" customHeight="1" x14ac:dyDescent="0.25">
      <c r="A44" s="90"/>
      <c r="B44" s="348"/>
      <c r="C44" s="349"/>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349"/>
      <c r="AH44" s="349"/>
      <c r="AI44" s="349"/>
      <c r="AJ44" s="349"/>
      <c r="AK44" s="349"/>
      <c r="AL44" s="349"/>
      <c r="AM44" s="349"/>
      <c r="AN44" s="349"/>
      <c r="AO44" s="349"/>
      <c r="AP44" s="349"/>
      <c r="AQ44" s="349"/>
      <c r="AR44" s="349"/>
      <c r="AS44" s="349"/>
      <c r="AT44" s="349"/>
      <c r="AU44" s="349"/>
      <c r="AV44" s="350"/>
      <c r="AW44" s="90"/>
    </row>
    <row r="45" spans="1:49" s="83" customFormat="1" ht="15" customHeight="1" x14ac:dyDescent="0.25">
      <c r="A45" s="90"/>
      <c r="B45" s="348"/>
      <c r="C45" s="349"/>
      <c r="D45" s="349"/>
      <c r="E45" s="349"/>
      <c r="F45" s="349"/>
      <c r="G45" s="349"/>
      <c r="H45" s="349"/>
      <c r="I45" s="349"/>
      <c r="J45" s="349"/>
      <c r="K45" s="349"/>
      <c r="L45" s="349"/>
      <c r="M45" s="349"/>
      <c r="N45" s="349"/>
      <c r="O45" s="349"/>
      <c r="P45" s="349"/>
      <c r="Q45" s="349"/>
      <c r="R45" s="349"/>
      <c r="S45" s="349"/>
      <c r="T45" s="349"/>
      <c r="U45" s="349"/>
      <c r="V45" s="349"/>
      <c r="W45" s="349"/>
      <c r="X45" s="349"/>
      <c r="Y45" s="349"/>
      <c r="Z45" s="349"/>
      <c r="AA45" s="349"/>
      <c r="AB45" s="349"/>
      <c r="AC45" s="349"/>
      <c r="AD45" s="349"/>
      <c r="AE45" s="349"/>
      <c r="AF45" s="349"/>
      <c r="AG45" s="349"/>
      <c r="AH45" s="349"/>
      <c r="AI45" s="349"/>
      <c r="AJ45" s="349"/>
      <c r="AK45" s="349"/>
      <c r="AL45" s="349"/>
      <c r="AM45" s="349"/>
      <c r="AN45" s="349"/>
      <c r="AO45" s="349"/>
      <c r="AP45" s="349"/>
      <c r="AQ45" s="349"/>
      <c r="AR45" s="349"/>
      <c r="AS45" s="349"/>
      <c r="AT45" s="349"/>
      <c r="AU45" s="349"/>
      <c r="AV45" s="350"/>
      <c r="AW45" s="90"/>
    </row>
    <row r="46" spans="1:49" ht="15" customHeight="1" x14ac:dyDescent="0.25">
      <c r="A46" s="88"/>
      <c r="B46" s="348"/>
      <c r="C46" s="349"/>
      <c r="D46" s="349"/>
      <c r="E46" s="349"/>
      <c r="F46" s="349"/>
      <c r="G46" s="349"/>
      <c r="H46" s="349"/>
      <c r="I46" s="349"/>
      <c r="J46" s="349"/>
      <c r="K46" s="349"/>
      <c r="L46" s="349"/>
      <c r="M46" s="349"/>
      <c r="N46" s="349"/>
      <c r="O46" s="349"/>
      <c r="P46" s="349"/>
      <c r="Q46" s="349"/>
      <c r="R46" s="349"/>
      <c r="S46" s="349"/>
      <c r="T46" s="349"/>
      <c r="U46" s="349"/>
      <c r="V46" s="349"/>
      <c r="W46" s="349"/>
      <c r="X46" s="349"/>
      <c r="Y46" s="349"/>
      <c r="Z46" s="349"/>
      <c r="AA46" s="349"/>
      <c r="AB46" s="349"/>
      <c r="AC46" s="349"/>
      <c r="AD46" s="349"/>
      <c r="AE46" s="349"/>
      <c r="AF46" s="349"/>
      <c r="AG46" s="349"/>
      <c r="AH46" s="349"/>
      <c r="AI46" s="349"/>
      <c r="AJ46" s="349"/>
      <c r="AK46" s="349"/>
      <c r="AL46" s="349"/>
      <c r="AM46" s="349"/>
      <c r="AN46" s="349"/>
      <c r="AO46" s="349"/>
      <c r="AP46" s="349"/>
      <c r="AQ46" s="349"/>
      <c r="AR46" s="349"/>
      <c r="AS46" s="349"/>
      <c r="AT46" s="349"/>
      <c r="AU46" s="349"/>
      <c r="AV46" s="350"/>
      <c r="AW46" s="88"/>
    </row>
    <row r="47" spans="1:49" ht="15" customHeight="1" thickBot="1" x14ac:dyDescent="0.3">
      <c r="A47" s="88"/>
      <c r="B47" s="351"/>
      <c r="C47" s="352"/>
      <c r="D47" s="352"/>
      <c r="E47" s="352"/>
      <c r="F47" s="352"/>
      <c r="G47" s="352"/>
      <c r="H47" s="352"/>
      <c r="I47" s="352"/>
      <c r="J47" s="352"/>
      <c r="K47" s="352"/>
      <c r="L47" s="352"/>
      <c r="M47" s="352"/>
      <c r="N47" s="352"/>
      <c r="O47" s="352"/>
      <c r="P47" s="352"/>
      <c r="Q47" s="352"/>
      <c r="R47" s="352"/>
      <c r="S47" s="352"/>
      <c r="T47" s="352"/>
      <c r="U47" s="352"/>
      <c r="V47" s="352"/>
      <c r="W47" s="352"/>
      <c r="X47" s="352"/>
      <c r="Y47" s="352"/>
      <c r="Z47" s="352"/>
      <c r="AA47" s="352"/>
      <c r="AB47" s="352"/>
      <c r="AC47" s="352"/>
      <c r="AD47" s="352"/>
      <c r="AE47" s="352"/>
      <c r="AF47" s="352"/>
      <c r="AG47" s="352"/>
      <c r="AH47" s="352"/>
      <c r="AI47" s="352"/>
      <c r="AJ47" s="352"/>
      <c r="AK47" s="352"/>
      <c r="AL47" s="352"/>
      <c r="AM47" s="352"/>
      <c r="AN47" s="352"/>
      <c r="AO47" s="352"/>
      <c r="AP47" s="352"/>
      <c r="AQ47" s="352"/>
      <c r="AR47" s="352"/>
      <c r="AS47" s="352"/>
      <c r="AT47" s="352"/>
      <c r="AU47" s="352"/>
      <c r="AV47" s="353"/>
      <c r="AW47" s="88"/>
    </row>
    <row r="48" spans="1:49" s="83" customFormat="1" ht="15" customHeight="1" x14ac:dyDescent="0.25">
      <c r="A48" s="90"/>
      <c r="B48" s="214" t="s">
        <v>154</v>
      </c>
      <c r="C48" s="215"/>
      <c r="D48" s="215"/>
      <c r="E48" s="215"/>
      <c r="F48" s="215"/>
      <c r="G48" s="215"/>
      <c r="H48" s="215"/>
      <c r="I48" s="215"/>
      <c r="J48" s="215"/>
      <c r="K48" s="215"/>
      <c r="L48" s="215"/>
      <c r="M48" s="215"/>
      <c r="N48" s="215"/>
      <c r="O48" s="215"/>
      <c r="P48" s="215"/>
      <c r="Q48" s="216"/>
      <c r="R48" s="214" t="s">
        <v>155</v>
      </c>
      <c r="S48" s="215"/>
      <c r="T48" s="215"/>
      <c r="U48" s="215"/>
      <c r="V48" s="215"/>
      <c r="W48" s="216"/>
      <c r="X48" s="214" t="s">
        <v>156</v>
      </c>
      <c r="Y48" s="215"/>
      <c r="Z48" s="215"/>
      <c r="AA48" s="215"/>
      <c r="AB48" s="215"/>
      <c r="AC48" s="215"/>
      <c r="AD48" s="216"/>
      <c r="AE48" s="214" t="s">
        <v>157</v>
      </c>
      <c r="AF48" s="215"/>
      <c r="AG48" s="215"/>
      <c r="AH48" s="215"/>
      <c r="AI48" s="215"/>
      <c r="AJ48" s="215"/>
      <c r="AK48" s="215"/>
      <c r="AL48" s="215"/>
      <c r="AM48" s="215"/>
      <c r="AN48" s="215"/>
      <c r="AO48" s="215"/>
      <c r="AP48" s="215"/>
      <c r="AQ48" s="215"/>
      <c r="AR48" s="215"/>
      <c r="AS48" s="215"/>
      <c r="AT48" s="215"/>
      <c r="AU48" s="215"/>
      <c r="AV48" s="216"/>
      <c r="AW48" s="90"/>
    </row>
    <row r="49" spans="1:49" s="83" customFormat="1" ht="15" customHeight="1" thickBot="1" x14ac:dyDescent="0.3">
      <c r="A49" s="90"/>
      <c r="B49" s="217" t="str">
        <f>"  "&amp;LEFT(Calculations!F7,1)&amp;". "&amp;Calculations!H7&amp;". "&amp;Calculations!D7</f>
        <v xml:space="preserve">  J. W. GELSINON</v>
      </c>
      <c r="C49" s="218"/>
      <c r="D49" s="218"/>
      <c r="E49" s="218"/>
      <c r="F49" s="218"/>
      <c r="G49" s="218"/>
      <c r="H49" s="218"/>
      <c r="I49" s="218"/>
      <c r="J49" s="218"/>
      <c r="K49" s="218"/>
      <c r="L49" s="218"/>
      <c r="M49" s="218"/>
      <c r="N49" s="218"/>
      <c r="O49" s="218"/>
      <c r="P49" s="218"/>
      <c r="Q49" s="219"/>
      <c r="R49" s="220" t="str">
        <f>Calculations!I7</f>
        <v>CDR</v>
      </c>
      <c r="S49" s="221"/>
      <c r="T49" s="221"/>
      <c r="U49" s="221"/>
      <c r="V49" s="221"/>
      <c r="W49" s="222"/>
      <c r="X49" s="250" t="e">
        <f>AI7</f>
        <v>#NUM!</v>
      </c>
      <c r="Y49" s="251"/>
      <c r="Z49" s="251"/>
      <c r="AA49" s="251"/>
      <c r="AB49" s="251"/>
      <c r="AC49" s="251"/>
      <c r="AD49" s="252"/>
      <c r="AE49" s="342"/>
      <c r="AF49" s="343"/>
      <c r="AG49" s="343"/>
      <c r="AH49" s="343"/>
      <c r="AI49" s="343"/>
      <c r="AJ49" s="343"/>
      <c r="AK49" s="343"/>
      <c r="AL49" s="343"/>
      <c r="AM49" s="343"/>
      <c r="AN49" s="343"/>
      <c r="AO49" s="343"/>
      <c r="AP49" s="343"/>
      <c r="AQ49" s="343"/>
      <c r="AR49" s="343"/>
      <c r="AS49" s="343"/>
      <c r="AT49" s="343"/>
      <c r="AU49" s="343"/>
      <c r="AV49" s="344"/>
      <c r="AW49" s="90"/>
    </row>
    <row r="50" spans="1:49" ht="9.75" customHeight="1" x14ac:dyDescent="0.25">
      <c r="A50" s="88"/>
      <c r="B50" s="95" t="s">
        <v>158</v>
      </c>
      <c r="C50" s="95"/>
      <c r="D50" s="95"/>
      <c r="E50" s="95"/>
      <c r="F50" s="96"/>
      <c r="G50" s="96"/>
      <c r="H50" s="96"/>
      <c r="I50" s="96"/>
      <c r="J50" s="96"/>
      <c r="K50" s="88"/>
      <c r="L50" s="144"/>
      <c r="M50" s="330" t="s">
        <v>159</v>
      </c>
      <c r="N50" s="330"/>
      <c r="O50" s="330"/>
      <c r="P50" s="330"/>
      <c r="Q50" s="330"/>
      <c r="R50" s="330"/>
      <c r="S50" s="330"/>
      <c r="T50" s="330"/>
      <c r="U50" s="330"/>
      <c r="V50" s="330"/>
      <c r="W50" s="330"/>
      <c r="X50" s="330"/>
      <c r="Y50" s="330"/>
      <c r="Z50" s="330"/>
      <c r="AA50" s="330"/>
      <c r="AB50" s="330"/>
      <c r="AC50" s="330"/>
      <c r="AD50" s="330"/>
      <c r="AE50" s="330"/>
      <c r="AF50" s="330"/>
      <c r="AG50" s="330"/>
      <c r="AH50" s="330"/>
      <c r="AI50" s="330"/>
      <c r="AJ50" s="330"/>
      <c r="AK50" s="330"/>
      <c r="AL50" s="144"/>
      <c r="AM50" s="97"/>
      <c r="AN50" s="97"/>
      <c r="AO50" s="97"/>
      <c r="AP50" s="88"/>
      <c r="AQ50" s="88"/>
      <c r="AR50" s="88"/>
      <c r="AS50" s="88"/>
      <c r="AT50" s="88"/>
      <c r="AU50" s="88"/>
      <c r="AV50" s="88"/>
      <c r="AW50" s="88"/>
    </row>
    <row r="51" spans="1:49" ht="9.75" customHeight="1" x14ac:dyDescent="0.25">
      <c r="A51" s="88"/>
      <c r="B51" s="88"/>
      <c r="C51" s="88"/>
      <c r="D51" s="88"/>
      <c r="E51" s="88"/>
      <c r="F51" s="88"/>
      <c r="G51" s="88"/>
      <c r="H51" s="88"/>
      <c r="I51" s="88"/>
      <c r="J51" s="88"/>
      <c r="K51" s="145"/>
      <c r="L51" s="145"/>
      <c r="M51" s="331"/>
      <c r="N51" s="331"/>
      <c r="O51" s="331"/>
      <c r="P51" s="331"/>
      <c r="Q51" s="331"/>
      <c r="R51" s="331"/>
      <c r="S51" s="331"/>
      <c r="T51" s="331"/>
      <c r="U51" s="331"/>
      <c r="V51" s="331"/>
      <c r="W51" s="331"/>
      <c r="X51" s="331"/>
      <c r="Y51" s="331"/>
      <c r="Z51" s="331"/>
      <c r="AA51" s="331"/>
      <c r="AB51" s="331"/>
      <c r="AC51" s="331"/>
      <c r="AD51" s="331"/>
      <c r="AE51" s="331"/>
      <c r="AF51" s="331"/>
      <c r="AG51" s="331"/>
      <c r="AH51" s="331"/>
      <c r="AI51" s="331"/>
      <c r="AJ51" s="331"/>
      <c r="AK51" s="331"/>
      <c r="AL51" s="145"/>
      <c r="AM51" s="88"/>
      <c r="AN51" s="88"/>
      <c r="AO51" s="88"/>
      <c r="AP51" s="88"/>
      <c r="AQ51" s="88"/>
      <c r="AR51" s="88"/>
      <c r="AS51" s="88"/>
      <c r="AT51" s="88"/>
      <c r="AU51" s="88"/>
      <c r="AV51" s="88"/>
      <c r="AW51" s="88"/>
    </row>
    <row r="52" spans="1:49" x14ac:dyDescent="0.25">
      <c r="A52" s="88"/>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row>
  </sheetData>
  <sheetProtection selectLockedCells="1"/>
  <mergeCells count="152">
    <mergeCell ref="B3:AV3"/>
    <mergeCell ref="B41:AV47"/>
    <mergeCell ref="Y17:AV17"/>
    <mergeCell ref="X10:AV10"/>
    <mergeCell ref="AI4:AV4"/>
    <mergeCell ref="AI5:AV5"/>
    <mergeCell ref="AI6:AV6"/>
    <mergeCell ref="AI7:AV7"/>
    <mergeCell ref="AI8:AV8"/>
    <mergeCell ref="AI9:AV9"/>
    <mergeCell ref="C37:AV37"/>
    <mergeCell ref="AE38:AV38"/>
    <mergeCell ref="AE39:AV39"/>
    <mergeCell ref="B40:AV40"/>
    <mergeCell ref="AS33:AT33"/>
    <mergeCell ref="AU33:AV33"/>
    <mergeCell ref="AS30:AT30"/>
    <mergeCell ref="AU30:AV30"/>
    <mergeCell ref="AS31:AT31"/>
    <mergeCell ref="AU31:AV31"/>
    <mergeCell ref="D34:S34"/>
    <mergeCell ref="T34:U34"/>
    <mergeCell ref="V34:W34"/>
    <mergeCell ref="D35:S35"/>
    <mergeCell ref="AE48:AV48"/>
    <mergeCell ref="M50:AK51"/>
    <mergeCell ref="X11:AJ11"/>
    <mergeCell ref="X12:AJ12"/>
    <mergeCell ref="X13:AJ13"/>
    <mergeCell ref="X14:AJ14"/>
    <mergeCell ref="X15:AJ16"/>
    <mergeCell ref="X28:AR29"/>
    <mergeCell ref="Y30:AR30"/>
    <mergeCell ref="Y31:AR31"/>
    <mergeCell ref="Y32:AR32"/>
    <mergeCell ref="Y33:AR33"/>
    <mergeCell ref="Y34:AR34"/>
    <mergeCell ref="Y35:AR35"/>
    <mergeCell ref="Y36:AR36"/>
    <mergeCell ref="AO22:AV22"/>
    <mergeCell ref="X49:AD49"/>
    <mergeCell ref="AE49:AV49"/>
    <mergeCell ref="AS34:AT34"/>
    <mergeCell ref="AU34:AV34"/>
    <mergeCell ref="AS35:AT35"/>
    <mergeCell ref="AU35:AV35"/>
    <mergeCell ref="AS32:AT32"/>
    <mergeCell ref="AU32:AV32"/>
    <mergeCell ref="T35:U35"/>
    <mergeCell ref="V35:W35"/>
    <mergeCell ref="D32:S32"/>
    <mergeCell ref="T32:U32"/>
    <mergeCell ref="V32:W32"/>
    <mergeCell ref="D33:S33"/>
    <mergeCell ref="T33:U33"/>
    <mergeCell ref="V33:W33"/>
    <mergeCell ref="D30:S30"/>
    <mergeCell ref="T30:U30"/>
    <mergeCell ref="V30:W30"/>
    <mergeCell ref="D31:S31"/>
    <mergeCell ref="T31:U31"/>
    <mergeCell ref="V31:W31"/>
    <mergeCell ref="C28:S29"/>
    <mergeCell ref="T28:U29"/>
    <mergeCell ref="V28:W29"/>
    <mergeCell ref="AU28:AV29"/>
    <mergeCell ref="AS28:AT29"/>
    <mergeCell ref="Y26:AN26"/>
    <mergeCell ref="Y27:AN27"/>
    <mergeCell ref="AO25:AV25"/>
    <mergeCell ref="AO26:AV26"/>
    <mergeCell ref="AO27:AV27"/>
    <mergeCell ref="X17:X27"/>
    <mergeCell ref="B20:W20"/>
    <mergeCell ref="B21:W21"/>
    <mergeCell ref="B22:W22"/>
    <mergeCell ref="B23:W23"/>
    <mergeCell ref="B24:W24"/>
    <mergeCell ref="B25:W25"/>
    <mergeCell ref="B26:W26"/>
    <mergeCell ref="B27:W27"/>
    <mergeCell ref="R15:T17"/>
    <mergeCell ref="U15:W17"/>
    <mergeCell ref="B15:Q17"/>
    <mergeCell ref="Q18:W19"/>
    <mergeCell ref="B18:P19"/>
    <mergeCell ref="AK15:AV16"/>
    <mergeCell ref="Y22:AF22"/>
    <mergeCell ref="AG22:AN22"/>
    <mergeCell ref="Y23:AF23"/>
    <mergeCell ref="AK11:AN11"/>
    <mergeCell ref="AO11:AR11"/>
    <mergeCell ref="AS11:AV11"/>
    <mergeCell ref="AK12:AN12"/>
    <mergeCell ref="AO12:AR12"/>
    <mergeCell ref="AS12:AV12"/>
    <mergeCell ref="AK13:AN13"/>
    <mergeCell ref="AO13:AR13"/>
    <mergeCell ref="AS13:AV13"/>
    <mergeCell ref="AK14:AN14"/>
    <mergeCell ref="AO14:AR14"/>
    <mergeCell ref="AG23:AN23"/>
    <mergeCell ref="B10:W10"/>
    <mergeCell ref="U12:W14"/>
    <mergeCell ref="U11:W11"/>
    <mergeCell ref="R11:T11"/>
    <mergeCell ref="R12:T14"/>
    <mergeCell ref="B11:Q11"/>
    <mergeCell ref="B12:Q14"/>
    <mergeCell ref="AS14:AV14"/>
    <mergeCell ref="T8:AH8"/>
    <mergeCell ref="T9:AH9"/>
    <mergeCell ref="L8:S8"/>
    <mergeCell ref="L9:S9"/>
    <mergeCell ref="B8:K8"/>
    <mergeCell ref="B9:K9"/>
    <mergeCell ref="L6:Y6"/>
    <mergeCell ref="L7:Y7"/>
    <mergeCell ref="B7:K7"/>
    <mergeCell ref="B6:K6"/>
    <mergeCell ref="Z4:AH4"/>
    <mergeCell ref="B4:S4"/>
    <mergeCell ref="B5:S5"/>
    <mergeCell ref="T4:Y4"/>
    <mergeCell ref="T5:Y5"/>
    <mergeCell ref="Z5:AH5"/>
    <mergeCell ref="Z6:AH6"/>
    <mergeCell ref="Z7:AH7"/>
    <mergeCell ref="B48:Q48"/>
    <mergeCell ref="R48:W48"/>
    <mergeCell ref="X48:AD48"/>
    <mergeCell ref="B49:Q49"/>
    <mergeCell ref="R49:W49"/>
    <mergeCell ref="Y24:AN24"/>
    <mergeCell ref="Y25:AN25"/>
    <mergeCell ref="Y18:AK19"/>
    <mergeCell ref="AO23:AV23"/>
    <mergeCell ref="AO24:AV24"/>
    <mergeCell ref="Y20:AV21"/>
    <mergeCell ref="AL18:AV19"/>
    <mergeCell ref="B39:Q39"/>
    <mergeCell ref="R39:W39"/>
    <mergeCell ref="X39:AD39"/>
    <mergeCell ref="D36:S36"/>
    <mergeCell ref="T36:U36"/>
    <mergeCell ref="V36:W36"/>
    <mergeCell ref="AS36:AT36"/>
    <mergeCell ref="AU36:AV36"/>
    <mergeCell ref="B28:B37"/>
    <mergeCell ref="B38:Q38"/>
    <mergeCell ref="R38:W38"/>
    <mergeCell ref="X38:AD38"/>
  </mergeCells>
  <printOptions horizontalCentered="1" verticalCentered="1"/>
  <pageMargins left="0.25" right="0.25" top="0.25" bottom="0.25" header="0" footer="0"/>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8" r:id="rId4" name="Check Box 6">
              <controlPr defaultSize="0" autoFill="0" autoLine="0" autoPict="0">
                <anchor moveWithCells="1">
                  <from>
                    <xdr:col>19</xdr:col>
                    <xdr:colOff>50800</xdr:colOff>
                    <xdr:row>28</xdr:row>
                    <xdr:rowOff>184150</xdr:rowOff>
                  </from>
                  <to>
                    <xdr:col>21</xdr:col>
                    <xdr:colOff>31750</xdr:colOff>
                    <xdr:row>30</xdr:row>
                    <xdr:rowOff>12700</xdr:rowOff>
                  </to>
                </anchor>
              </controlPr>
            </control>
          </mc:Choice>
        </mc:AlternateContent>
        <mc:AlternateContent xmlns:mc="http://schemas.openxmlformats.org/markup-compatibility/2006">
          <mc:Choice Requires="x14">
            <control shapeId="3079" r:id="rId5" name="Check Box 7">
              <controlPr defaultSize="0" autoFill="0" autoLine="0" autoPict="0">
                <anchor moveWithCells="1">
                  <from>
                    <xdr:col>19</xdr:col>
                    <xdr:colOff>50800</xdr:colOff>
                    <xdr:row>29</xdr:row>
                    <xdr:rowOff>184150</xdr:rowOff>
                  </from>
                  <to>
                    <xdr:col>21</xdr:col>
                    <xdr:colOff>38100</xdr:colOff>
                    <xdr:row>31</xdr:row>
                    <xdr:rowOff>12700</xdr:rowOff>
                  </to>
                </anchor>
              </controlPr>
            </control>
          </mc:Choice>
        </mc:AlternateContent>
        <mc:AlternateContent xmlns:mc="http://schemas.openxmlformats.org/markup-compatibility/2006">
          <mc:Choice Requires="x14">
            <control shapeId="3080" r:id="rId6" name="Check Box 8">
              <controlPr defaultSize="0" autoFill="0" autoLine="0" autoPict="0">
                <anchor moveWithCells="1">
                  <from>
                    <xdr:col>19</xdr:col>
                    <xdr:colOff>50800</xdr:colOff>
                    <xdr:row>30</xdr:row>
                    <xdr:rowOff>184150</xdr:rowOff>
                  </from>
                  <to>
                    <xdr:col>21</xdr:col>
                    <xdr:colOff>38100</xdr:colOff>
                    <xdr:row>32</xdr:row>
                    <xdr:rowOff>12700</xdr:rowOff>
                  </to>
                </anchor>
              </controlPr>
            </control>
          </mc:Choice>
        </mc:AlternateContent>
        <mc:AlternateContent xmlns:mc="http://schemas.openxmlformats.org/markup-compatibility/2006">
          <mc:Choice Requires="x14">
            <control shapeId="3081" r:id="rId7" name="Check Box 9">
              <controlPr defaultSize="0" autoFill="0" autoLine="0" autoPict="0">
                <anchor moveWithCells="1">
                  <from>
                    <xdr:col>19</xdr:col>
                    <xdr:colOff>50800</xdr:colOff>
                    <xdr:row>31</xdr:row>
                    <xdr:rowOff>184150</xdr:rowOff>
                  </from>
                  <to>
                    <xdr:col>21</xdr:col>
                    <xdr:colOff>38100</xdr:colOff>
                    <xdr:row>33</xdr:row>
                    <xdr:rowOff>12700</xdr:rowOff>
                  </to>
                </anchor>
              </controlPr>
            </control>
          </mc:Choice>
        </mc:AlternateContent>
        <mc:AlternateContent xmlns:mc="http://schemas.openxmlformats.org/markup-compatibility/2006">
          <mc:Choice Requires="x14">
            <control shapeId="3082" r:id="rId8" name="Check Box 10">
              <controlPr defaultSize="0" autoFill="0" autoLine="0" autoPict="0">
                <anchor moveWithCells="1">
                  <from>
                    <xdr:col>19</xdr:col>
                    <xdr:colOff>50800</xdr:colOff>
                    <xdr:row>32</xdr:row>
                    <xdr:rowOff>184150</xdr:rowOff>
                  </from>
                  <to>
                    <xdr:col>21</xdr:col>
                    <xdr:colOff>38100</xdr:colOff>
                    <xdr:row>34</xdr:row>
                    <xdr:rowOff>12700</xdr:rowOff>
                  </to>
                </anchor>
              </controlPr>
            </control>
          </mc:Choice>
        </mc:AlternateContent>
        <mc:AlternateContent xmlns:mc="http://schemas.openxmlformats.org/markup-compatibility/2006">
          <mc:Choice Requires="x14">
            <control shapeId="3083" r:id="rId9" name="Check Box 11">
              <controlPr defaultSize="0" autoFill="0" autoLine="0" autoPict="0">
                <anchor moveWithCells="1">
                  <from>
                    <xdr:col>19</xdr:col>
                    <xdr:colOff>50800</xdr:colOff>
                    <xdr:row>33</xdr:row>
                    <xdr:rowOff>184150</xdr:rowOff>
                  </from>
                  <to>
                    <xdr:col>21</xdr:col>
                    <xdr:colOff>38100</xdr:colOff>
                    <xdr:row>35</xdr:row>
                    <xdr:rowOff>12700</xdr:rowOff>
                  </to>
                </anchor>
              </controlPr>
            </control>
          </mc:Choice>
        </mc:AlternateContent>
        <mc:AlternateContent xmlns:mc="http://schemas.openxmlformats.org/markup-compatibility/2006">
          <mc:Choice Requires="x14">
            <control shapeId="3084" r:id="rId10" name="Check Box 12">
              <controlPr defaultSize="0" autoFill="0" autoLine="0" autoPict="0">
                <anchor moveWithCells="1">
                  <from>
                    <xdr:col>21</xdr:col>
                    <xdr:colOff>50800</xdr:colOff>
                    <xdr:row>33</xdr:row>
                    <xdr:rowOff>184150</xdr:rowOff>
                  </from>
                  <to>
                    <xdr:col>23</xdr:col>
                    <xdr:colOff>38100</xdr:colOff>
                    <xdr:row>35</xdr:row>
                    <xdr:rowOff>12700</xdr:rowOff>
                  </to>
                </anchor>
              </controlPr>
            </control>
          </mc:Choice>
        </mc:AlternateContent>
        <mc:AlternateContent xmlns:mc="http://schemas.openxmlformats.org/markup-compatibility/2006">
          <mc:Choice Requires="x14">
            <control shapeId="3085" r:id="rId11" name="Check Box 13">
              <controlPr defaultSize="0" autoFill="0" autoLine="0" autoPict="0">
                <anchor moveWithCells="1">
                  <from>
                    <xdr:col>21</xdr:col>
                    <xdr:colOff>38100</xdr:colOff>
                    <xdr:row>32</xdr:row>
                    <xdr:rowOff>184150</xdr:rowOff>
                  </from>
                  <to>
                    <xdr:col>23</xdr:col>
                    <xdr:colOff>31750</xdr:colOff>
                    <xdr:row>34</xdr:row>
                    <xdr:rowOff>12700</xdr:rowOff>
                  </to>
                </anchor>
              </controlPr>
            </control>
          </mc:Choice>
        </mc:AlternateContent>
        <mc:AlternateContent xmlns:mc="http://schemas.openxmlformats.org/markup-compatibility/2006">
          <mc:Choice Requires="x14">
            <control shapeId="3086" r:id="rId12" name="Check Box 14">
              <controlPr defaultSize="0" autoFill="0" autoLine="0" autoPict="0">
                <anchor moveWithCells="1">
                  <from>
                    <xdr:col>21</xdr:col>
                    <xdr:colOff>50800</xdr:colOff>
                    <xdr:row>31</xdr:row>
                    <xdr:rowOff>184150</xdr:rowOff>
                  </from>
                  <to>
                    <xdr:col>23</xdr:col>
                    <xdr:colOff>38100</xdr:colOff>
                    <xdr:row>33</xdr:row>
                    <xdr:rowOff>12700</xdr:rowOff>
                  </to>
                </anchor>
              </controlPr>
            </control>
          </mc:Choice>
        </mc:AlternateContent>
        <mc:AlternateContent xmlns:mc="http://schemas.openxmlformats.org/markup-compatibility/2006">
          <mc:Choice Requires="x14">
            <control shapeId="3087" r:id="rId13" name="Check Box 15">
              <controlPr defaultSize="0" autoFill="0" autoLine="0" autoPict="0">
                <anchor moveWithCells="1">
                  <from>
                    <xdr:col>21</xdr:col>
                    <xdr:colOff>50800</xdr:colOff>
                    <xdr:row>30</xdr:row>
                    <xdr:rowOff>184150</xdr:rowOff>
                  </from>
                  <to>
                    <xdr:col>23</xdr:col>
                    <xdr:colOff>38100</xdr:colOff>
                    <xdr:row>32</xdr:row>
                    <xdr:rowOff>12700</xdr:rowOff>
                  </to>
                </anchor>
              </controlPr>
            </control>
          </mc:Choice>
        </mc:AlternateContent>
        <mc:AlternateContent xmlns:mc="http://schemas.openxmlformats.org/markup-compatibility/2006">
          <mc:Choice Requires="x14">
            <control shapeId="3088" r:id="rId14" name="Check Box 16">
              <controlPr defaultSize="0" autoFill="0" autoLine="0" autoPict="0">
                <anchor moveWithCells="1">
                  <from>
                    <xdr:col>21</xdr:col>
                    <xdr:colOff>50800</xdr:colOff>
                    <xdr:row>29</xdr:row>
                    <xdr:rowOff>184150</xdr:rowOff>
                  </from>
                  <to>
                    <xdr:col>23</xdr:col>
                    <xdr:colOff>38100</xdr:colOff>
                    <xdr:row>31</xdr:row>
                    <xdr:rowOff>12700</xdr:rowOff>
                  </to>
                </anchor>
              </controlPr>
            </control>
          </mc:Choice>
        </mc:AlternateContent>
        <mc:AlternateContent xmlns:mc="http://schemas.openxmlformats.org/markup-compatibility/2006">
          <mc:Choice Requires="x14">
            <control shapeId="3089" r:id="rId15" name="Check Box 17">
              <controlPr defaultSize="0" autoFill="0" autoLine="0" autoPict="0">
                <anchor moveWithCells="1">
                  <from>
                    <xdr:col>21</xdr:col>
                    <xdr:colOff>38100</xdr:colOff>
                    <xdr:row>28</xdr:row>
                    <xdr:rowOff>184150</xdr:rowOff>
                  </from>
                  <to>
                    <xdr:col>23</xdr:col>
                    <xdr:colOff>31750</xdr:colOff>
                    <xdr:row>30</xdr:row>
                    <xdr:rowOff>12700</xdr:rowOff>
                  </to>
                </anchor>
              </controlPr>
            </control>
          </mc:Choice>
        </mc:AlternateContent>
        <mc:AlternateContent xmlns:mc="http://schemas.openxmlformats.org/markup-compatibility/2006">
          <mc:Choice Requires="x14">
            <control shapeId="3090" r:id="rId16" name="Check Box 18">
              <controlPr defaultSize="0" autoFill="0" autoLine="0" autoPict="0">
                <anchor moveWithCells="1">
                  <from>
                    <xdr:col>44</xdr:col>
                    <xdr:colOff>38100</xdr:colOff>
                    <xdr:row>28</xdr:row>
                    <xdr:rowOff>184150</xdr:rowOff>
                  </from>
                  <to>
                    <xdr:col>46</xdr:col>
                    <xdr:colOff>19050</xdr:colOff>
                    <xdr:row>30</xdr:row>
                    <xdr:rowOff>12700</xdr:rowOff>
                  </to>
                </anchor>
              </controlPr>
            </control>
          </mc:Choice>
        </mc:AlternateContent>
        <mc:AlternateContent xmlns:mc="http://schemas.openxmlformats.org/markup-compatibility/2006">
          <mc:Choice Requires="x14">
            <control shapeId="3091" r:id="rId17" name="Check Box 19">
              <controlPr defaultSize="0" autoFill="0" autoLine="0" autoPict="0">
                <anchor moveWithCells="1">
                  <from>
                    <xdr:col>44</xdr:col>
                    <xdr:colOff>38100</xdr:colOff>
                    <xdr:row>29</xdr:row>
                    <xdr:rowOff>184150</xdr:rowOff>
                  </from>
                  <to>
                    <xdr:col>46</xdr:col>
                    <xdr:colOff>31750</xdr:colOff>
                    <xdr:row>31</xdr:row>
                    <xdr:rowOff>12700</xdr:rowOff>
                  </to>
                </anchor>
              </controlPr>
            </control>
          </mc:Choice>
        </mc:AlternateContent>
        <mc:AlternateContent xmlns:mc="http://schemas.openxmlformats.org/markup-compatibility/2006">
          <mc:Choice Requires="x14">
            <control shapeId="3092" r:id="rId18" name="Check Box 20">
              <controlPr defaultSize="0" autoFill="0" autoLine="0" autoPict="0">
                <anchor moveWithCells="1">
                  <from>
                    <xdr:col>44</xdr:col>
                    <xdr:colOff>38100</xdr:colOff>
                    <xdr:row>30</xdr:row>
                    <xdr:rowOff>184150</xdr:rowOff>
                  </from>
                  <to>
                    <xdr:col>46</xdr:col>
                    <xdr:colOff>31750</xdr:colOff>
                    <xdr:row>32</xdr:row>
                    <xdr:rowOff>12700</xdr:rowOff>
                  </to>
                </anchor>
              </controlPr>
            </control>
          </mc:Choice>
        </mc:AlternateContent>
        <mc:AlternateContent xmlns:mc="http://schemas.openxmlformats.org/markup-compatibility/2006">
          <mc:Choice Requires="x14">
            <control shapeId="3093" r:id="rId19" name="Check Box 21">
              <controlPr defaultSize="0" autoFill="0" autoLine="0" autoPict="0">
                <anchor moveWithCells="1">
                  <from>
                    <xdr:col>44</xdr:col>
                    <xdr:colOff>38100</xdr:colOff>
                    <xdr:row>31</xdr:row>
                    <xdr:rowOff>184150</xdr:rowOff>
                  </from>
                  <to>
                    <xdr:col>46</xdr:col>
                    <xdr:colOff>31750</xdr:colOff>
                    <xdr:row>33</xdr:row>
                    <xdr:rowOff>12700</xdr:rowOff>
                  </to>
                </anchor>
              </controlPr>
            </control>
          </mc:Choice>
        </mc:AlternateContent>
        <mc:AlternateContent xmlns:mc="http://schemas.openxmlformats.org/markup-compatibility/2006">
          <mc:Choice Requires="x14">
            <control shapeId="3094" r:id="rId20" name="Check Box 22">
              <controlPr defaultSize="0" autoFill="0" autoLine="0" autoPict="0">
                <anchor moveWithCells="1">
                  <from>
                    <xdr:col>44</xdr:col>
                    <xdr:colOff>38100</xdr:colOff>
                    <xdr:row>32</xdr:row>
                    <xdr:rowOff>184150</xdr:rowOff>
                  </from>
                  <to>
                    <xdr:col>46</xdr:col>
                    <xdr:colOff>31750</xdr:colOff>
                    <xdr:row>34</xdr:row>
                    <xdr:rowOff>12700</xdr:rowOff>
                  </to>
                </anchor>
              </controlPr>
            </control>
          </mc:Choice>
        </mc:AlternateContent>
        <mc:AlternateContent xmlns:mc="http://schemas.openxmlformats.org/markup-compatibility/2006">
          <mc:Choice Requires="x14">
            <control shapeId="3095" r:id="rId21" name="Check Box 23">
              <controlPr defaultSize="0" autoFill="0" autoLine="0" autoPict="0">
                <anchor moveWithCells="1">
                  <from>
                    <xdr:col>44</xdr:col>
                    <xdr:colOff>38100</xdr:colOff>
                    <xdr:row>33</xdr:row>
                    <xdr:rowOff>184150</xdr:rowOff>
                  </from>
                  <to>
                    <xdr:col>46</xdr:col>
                    <xdr:colOff>31750</xdr:colOff>
                    <xdr:row>35</xdr:row>
                    <xdr:rowOff>12700</xdr:rowOff>
                  </to>
                </anchor>
              </controlPr>
            </control>
          </mc:Choice>
        </mc:AlternateContent>
        <mc:AlternateContent xmlns:mc="http://schemas.openxmlformats.org/markup-compatibility/2006">
          <mc:Choice Requires="x14">
            <control shapeId="3096" r:id="rId22" name="Check Box 24">
              <controlPr defaultSize="0" autoFill="0" autoLine="0" autoPict="0">
                <anchor moveWithCells="1">
                  <from>
                    <xdr:col>46</xdr:col>
                    <xdr:colOff>38100</xdr:colOff>
                    <xdr:row>33</xdr:row>
                    <xdr:rowOff>184150</xdr:rowOff>
                  </from>
                  <to>
                    <xdr:col>48</xdr:col>
                    <xdr:colOff>31750</xdr:colOff>
                    <xdr:row>35</xdr:row>
                    <xdr:rowOff>12700</xdr:rowOff>
                  </to>
                </anchor>
              </controlPr>
            </control>
          </mc:Choice>
        </mc:AlternateContent>
        <mc:AlternateContent xmlns:mc="http://schemas.openxmlformats.org/markup-compatibility/2006">
          <mc:Choice Requires="x14">
            <control shapeId="3097" r:id="rId23" name="Check Box 25">
              <controlPr defaultSize="0" autoFill="0" autoLine="0" autoPict="0">
                <anchor moveWithCells="1">
                  <from>
                    <xdr:col>46</xdr:col>
                    <xdr:colOff>38100</xdr:colOff>
                    <xdr:row>32</xdr:row>
                    <xdr:rowOff>184150</xdr:rowOff>
                  </from>
                  <to>
                    <xdr:col>48</xdr:col>
                    <xdr:colOff>31750</xdr:colOff>
                    <xdr:row>34</xdr:row>
                    <xdr:rowOff>12700</xdr:rowOff>
                  </to>
                </anchor>
              </controlPr>
            </control>
          </mc:Choice>
        </mc:AlternateContent>
        <mc:AlternateContent xmlns:mc="http://schemas.openxmlformats.org/markup-compatibility/2006">
          <mc:Choice Requires="x14">
            <control shapeId="3098" r:id="rId24" name="Check Box 26">
              <controlPr defaultSize="0" autoFill="0" autoLine="0" autoPict="0">
                <anchor moveWithCells="1">
                  <from>
                    <xdr:col>46</xdr:col>
                    <xdr:colOff>38100</xdr:colOff>
                    <xdr:row>31</xdr:row>
                    <xdr:rowOff>184150</xdr:rowOff>
                  </from>
                  <to>
                    <xdr:col>48</xdr:col>
                    <xdr:colOff>31750</xdr:colOff>
                    <xdr:row>33</xdr:row>
                    <xdr:rowOff>12700</xdr:rowOff>
                  </to>
                </anchor>
              </controlPr>
            </control>
          </mc:Choice>
        </mc:AlternateContent>
        <mc:AlternateContent xmlns:mc="http://schemas.openxmlformats.org/markup-compatibility/2006">
          <mc:Choice Requires="x14">
            <control shapeId="3099" r:id="rId25" name="Check Box 27">
              <controlPr defaultSize="0" autoFill="0" autoLine="0" autoPict="0">
                <anchor moveWithCells="1">
                  <from>
                    <xdr:col>46</xdr:col>
                    <xdr:colOff>38100</xdr:colOff>
                    <xdr:row>30</xdr:row>
                    <xdr:rowOff>184150</xdr:rowOff>
                  </from>
                  <to>
                    <xdr:col>48</xdr:col>
                    <xdr:colOff>31750</xdr:colOff>
                    <xdr:row>32</xdr:row>
                    <xdr:rowOff>12700</xdr:rowOff>
                  </to>
                </anchor>
              </controlPr>
            </control>
          </mc:Choice>
        </mc:AlternateContent>
        <mc:AlternateContent xmlns:mc="http://schemas.openxmlformats.org/markup-compatibility/2006">
          <mc:Choice Requires="x14">
            <control shapeId="3100" r:id="rId26" name="Check Box 28">
              <controlPr defaultSize="0" autoFill="0" autoLine="0" autoPict="0">
                <anchor moveWithCells="1">
                  <from>
                    <xdr:col>46</xdr:col>
                    <xdr:colOff>38100</xdr:colOff>
                    <xdr:row>29</xdr:row>
                    <xdr:rowOff>184150</xdr:rowOff>
                  </from>
                  <to>
                    <xdr:col>48</xdr:col>
                    <xdr:colOff>31750</xdr:colOff>
                    <xdr:row>31</xdr:row>
                    <xdr:rowOff>12700</xdr:rowOff>
                  </to>
                </anchor>
              </controlPr>
            </control>
          </mc:Choice>
        </mc:AlternateContent>
        <mc:AlternateContent xmlns:mc="http://schemas.openxmlformats.org/markup-compatibility/2006">
          <mc:Choice Requires="x14">
            <control shapeId="3101" r:id="rId27" name="Check Box 29">
              <controlPr defaultSize="0" autoFill="0" autoLine="0" autoPict="0">
                <anchor moveWithCells="1">
                  <from>
                    <xdr:col>46</xdr:col>
                    <xdr:colOff>31750</xdr:colOff>
                    <xdr:row>28</xdr:row>
                    <xdr:rowOff>184150</xdr:rowOff>
                  </from>
                  <to>
                    <xdr:col>48</xdr:col>
                    <xdr:colOff>19050</xdr:colOff>
                    <xdr:row>30</xdr:row>
                    <xdr:rowOff>12700</xdr:rowOff>
                  </to>
                </anchor>
              </controlPr>
            </control>
          </mc:Choice>
        </mc:AlternateContent>
        <mc:AlternateContent xmlns:mc="http://schemas.openxmlformats.org/markup-compatibility/2006">
          <mc:Choice Requires="x14">
            <control shapeId="3102" r:id="rId28" name="Check Box 30">
              <controlPr defaultSize="0" autoFill="0" autoLine="0" autoPict="0">
                <anchor moveWithCells="1">
                  <from>
                    <xdr:col>26</xdr:col>
                    <xdr:colOff>76200</xdr:colOff>
                    <xdr:row>17</xdr:row>
                    <xdr:rowOff>76200</xdr:rowOff>
                  </from>
                  <to>
                    <xdr:col>28</xdr:col>
                    <xdr:colOff>57150</xdr:colOff>
                    <xdr:row>18</xdr:row>
                    <xdr:rowOff>95250</xdr:rowOff>
                  </to>
                </anchor>
              </controlPr>
            </control>
          </mc:Choice>
        </mc:AlternateContent>
        <mc:AlternateContent xmlns:mc="http://schemas.openxmlformats.org/markup-compatibility/2006">
          <mc:Choice Requires="x14">
            <control shapeId="3103" r:id="rId29" name="Check Box 31">
              <controlPr defaultSize="0" autoFill="0" autoLine="0" autoPict="0">
                <anchor moveWithCells="1">
                  <from>
                    <xdr:col>38</xdr:col>
                    <xdr:colOff>12700</xdr:colOff>
                    <xdr:row>17</xdr:row>
                    <xdr:rowOff>76200</xdr:rowOff>
                  </from>
                  <to>
                    <xdr:col>39</xdr:col>
                    <xdr:colOff>133350</xdr:colOff>
                    <xdr:row>18</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Dropdown!$A$9:$A$11</xm:f>
          </x14:formula1>
          <xm:sqref>Y23:AV23</xm:sqref>
        </x14:dataValidation>
        <x14:dataValidation type="list" allowBlank="1" showInputMessage="1" showErrorMessage="1">
          <x14:formula1>
            <xm:f>Dropdown!$A$13:$A$20</xm:f>
          </x14:formula1>
          <xm:sqref>AO25:AV25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workbookViewId="0">
      <selection activeCell="D6" sqref="D6"/>
    </sheetView>
  </sheetViews>
  <sheetFormatPr defaultRowHeight="14.5" x14ac:dyDescent="0.35"/>
  <cols>
    <col min="1" max="1" width="13.1796875" bestFit="1" customWidth="1"/>
    <col min="4" max="4" width="32.1796875" bestFit="1" customWidth="1"/>
  </cols>
  <sheetData>
    <row r="1" spans="1:5" x14ac:dyDescent="0.35">
      <c r="A1" t="s">
        <v>35</v>
      </c>
      <c r="D1" s="44" t="s">
        <v>51</v>
      </c>
      <c r="E1" s="44" t="s">
        <v>160</v>
      </c>
    </row>
    <row r="2" spans="1:5" x14ac:dyDescent="0.35">
      <c r="A2" t="s">
        <v>161</v>
      </c>
    </row>
    <row r="3" spans="1:5" x14ac:dyDescent="0.35">
      <c r="D3" s="44" t="s">
        <v>162</v>
      </c>
      <c r="E3" s="44" t="s">
        <v>163</v>
      </c>
    </row>
    <row r="4" spans="1:5" x14ac:dyDescent="0.35">
      <c r="A4" t="s">
        <v>164</v>
      </c>
      <c r="D4" s="44" t="s">
        <v>165</v>
      </c>
      <c r="E4" s="44" t="s">
        <v>166</v>
      </c>
    </row>
    <row r="5" spans="1:5" x14ac:dyDescent="0.35">
      <c r="A5" t="s">
        <v>167</v>
      </c>
      <c r="D5" s="44" t="s">
        <v>168</v>
      </c>
      <c r="E5" s="44" t="s">
        <v>169</v>
      </c>
    </row>
    <row r="6" spans="1:5" x14ac:dyDescent="0.35">
      <c r="D6" s="44" t="s">
        <v>170</v>
      </c>
      <c r="E6" s="44" t="s">
        <v>171</v>
      </c>
    </row>
    <row r="7" spans="1:5" x14ac:dyDescent="0.35">
      <c r="A7" t="s">
        <v>51</v>
      </c>
      <c r="D7" s="44" t="s">
        <v>172</v>
      </c>
      <c r="E7" s="44" t="s">
        <v>173</v>
      </c>
    </row>
    <row r="8" spans="1:5" x14ac:dyDescent="0.35">
      <c r="A8" t="s">
        <v>25</v>
      </c>
      <c r="D8" s="44" t="s">
        <v>174</v>
      </c>
      <c r="E8" s="44" t="s">
        <v>175</v>
      </c>
    </row>
    <row r="9" spans="1:5" x14ac:dyDescent="0.35">
      <c r="D9" s="44" t="s">
        <v>176</v>
      </c>
      <c r="E9" s="44" t="s">
        <v>177</v>
      </c>
    </row>
    <row r="10" spans="1:5" x14ac:dyDescent="0.35">
      <c r="A10" t="s">
        <v>123</v>
      </c>
      <c r="D10" s="44" t="s">
        <v>178</v>
      </c>
      <c r="E10" s="44" t="s">
        <v>179</v>
      </c>
    </row>
    <row r="11" spans="1:5" x14ac:dyDescent="0.35">
      <c r="A11" t="s">
        <v>180</v>
      </c>
      <c r="D11" s="44" t="s">
        <v>181</v>
      </c>
      <c r="E11" s="44" t="s">
        <v>179</v>
      </c>
    </row>
    <row r="12" spans="1:5" x14ac:dyDescent="0.35">
      <c r="D12" s="44" t="s">
        <v>182</v>
      </c>
      <c r="E12" s="44" t="s">
        <v>183</v>
      </c>
    </row>
    <row r="14" spans="1:5" x14ac:dyDescent="0.35">
      <c r="A14" t="s">
        <v>184</v>
      </c>
    </row>
    <row r="15" spans="1:5" x14ac:dyDescent="0.35">
      <c r="A15" t="s">
        <v>185</v>
      </c>
    </row>
    <row r="16" spans="1:5" x14ac:dyDescent="0.35">
      <c r="A16" t="s">
        <v>13</v>
      </c>
    </row>
    <row r="17" spans="1:1" x14ac:dyDescent="0.35">
      <c r="A17" t="s">
        <v>186</v>
      </c>
    </row>
    <row r="18" spans="1:1" x14ac:dyDescent="0.35">
      <c r="A18" t="s">
        <v>18</v>
      </c>
    </row>
    <row r="19" spans="1:1" x14ac:dyDescent="0.35">
      <c r="A19" t="s">
        <v>187</v>
      </c>
    </row>
    <row r="20" spans="1:1" x14ac:dyDescent="0.35">
      <c r="A20"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Calculations</vt:lpstr>
      <vt:lpstr>Slash 2</vt:lpstr>
      <vt:lpstr>Dropdown</vt:lpstr>
      <vt:lpstr>Calculations!Print_Area</vt:lpstr>
      <vt:lpstr>'Slash 2'!Print_Area</vt:lpstr>
    </vt:vector>
  </TitlesOfParts>
  <Manager/>
  <Company>NMCI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Barriger, Todd M LT HSC-3, N5</dc:creator>
  <cp:keywords/>
  <dc:description/>
  <cp:lastModifiedBy>Jackson, Jacob A LT USN HT-28 (USA)</cp:lastModifiedBy>
  <cp:revision/>
  <dcterms:created xsi:type="dcterms:W3CDTF">2016-06-21T21:12:44Z</dcterms:created>
  <dcterms:modified xsi:type="dcterms:W3CDTF">2026-02-04T19:38:41Z</dcterms:modified>
  <cp:category/>
  <cp:contentStatus/>
</cp:coreProperties>
</file>